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9975" firstSheet="1" activeTab="3"/>
  </bookViews>
  <sheets>
    <sheet name="roboczy" sheetId="1" r:id="rId1"/>
    <sheet name=" 1 TELgd " sheetId="2" r:id="rId2"/>
    <sheet name=" 1 TTI gd" sheetId="3" r:id="rId3"/>
    <sheet name=" 1 TTI P (2)" sheetId="4" r:id="rId4"/>
    <sheet name=" 1 TEL p (2)" sheetId="5" r:id="rId5"/>
  </sheets>
  <externalReferences>
    <externalReference r:id="rId8"/>
  </externalReferences>
  <definedNames>
    <definedName name="_xlnm.Print_Area" localSheetId="4">' 1 TEL p (2)'!$A$1:$M$55</definedName>
    <definedName name="_xlnm.Print_Area" localSheetId="1">' 1 TELgd '!$A$1:$K$60</definedName>
    <definedName name="_xlnm.Print_Area" localSheetId="2">' 1 TTI gd'!$A$1:$K$61</definedName>
    <definedName name="_xlnm.Print_Area" localSheetId="3">' 1 TTI P (2)'!$A$1:$M$58</definedName>
    <definedName name="_xlnm.Print_Area" localSheetId="0">'roboczy'!$A$1:$M$59</definedName>
  </definedNames>
  <calcPr fullCalcOnLoad="1" refMode="R1C1"/>
</workbook>
</file>

<file path=xl/sharedStrings.xml><?xml version="1.0" encoding="utf-8"?>
<sst xmlns="http://schemas.openxmlformats.org/spreadsheetml/2006/main" count="395" uniqueCount="118">
  <si>
    <t>K1</t>
  </si>
  <si>
    <t>egz. pod koniec sem.</t>
  </si>
  <si>
    <t>K2</t>
  </si>
  <si>
    <t>II kl.3</t>
  </si>
  <si>
    <t>obowiązujący od roku szkol.</t>
  </si>
  <si>
    <t>l.p.</t>
  </si>
  <si>
    <t>Przedmiot w zakresie podstawowym</t>
  </si>
  <si>
    <t>klasa</t>
  </si>
  <si>
    <t>Suma</t>
  </si>
  <si>
    <t>Możliwa maksymalna l. godz.</t>
  </si>
  <si>
    <t>semestr</t>
  </si>
  <si>
    <t>I</t>
  </si>
  <si>
    <t>II</t>
  </si>
  <si>
    <t>Język polski</t>
  </si>
  <si>
    <t>Język obcy I - j.angielski/j.niemiecki</t>
  </si>
  <si>
    <t>Język obcy II - j.niemiecki/j.angielski</t>
  </si>
  <si>
    <t>Historia</t>
  </si>
  <si>
    <t>Wiedza o społeczeństwie</t>
  </si>
  <si>
    <t>Wiedza o kulturze</t>
  </si>
  <si>
    <t xml:space="preserve">Matematyka </t>
  </si>
  <si>
    <t>Fizyka</t>
  </si>
  <si>
    <t>Chemia</t>
  </si>
  <si>
    <t>Biologia</t>
  </si>
  <si>
    <t>Geografia</t>
  </si>
  <si>
    <t>Podstawy przedsiębiorczości</t>
  </si>
  <si>
    <t>Informatyka</t>
  </si>
  <si>
    <t>Wychowanie fizyczne</t>
  </si>
  <si>
    <t>Edukacja dla bezpieczeństwa</t>
  </si>
  <si>
    <t>Zajęcia z wychowawcą</t>
  </si>
  <si>
    <t>Przedmiot w zakresie rozszerzonym</t>
  </si>
  <si>
    <t>Przedmiot uzupełniający</t>
  </si>
  <si>
    <t>Historia i społeczeństwo</t>
  </si>
  <si>
    <t>Razem przedmioty ogólnokształcące</t>
  </si>
  <si>
    <t>Przedmiot zawodowy teoretyczny</t>
  </si>
  <si>
    <t>Razem przedmioty zawodowe teoretyczne</t>
  </si>
  <si>
    <t>Przedmiot zawodowy praktyczny</t>
  </si>
  <si>
    <t>Praktyka zawodowa</t>
  </si>
  <si>
    <t>4tyg</t>
  </si>
  <si>
    <t>Razem przedmioty zawodowe praktyczne</t>
  </si>
  <si>
    <t>Razem kształcenie zawodowe</t>
  </si>
  <si>
    <t xml:space="preserve"> Razem tygodniowo</t>
  </si>
  <si>
    <t>Religia*</t>
  </si>
  <si>
    <t>Wychowanie do życia w rodzinie*</t>
  </si>
  <si>
    <t>Uwagi:</t>
  </si>
  <si>
    <t>*</t>
  </si>
  <si>
    <t>zgodnie z odrębnymi przepisami</t>
  </si>
  <si>
    <t>Elektrotechnika i elektronika</t>
  </si>
  <si>
    <t>Sieci komputerowe</t>
  </si>
  <si>
    <t>Język angielski zawodowy</t>
  </si>
  <si>
    <t>Instalacje elektryczne</t>
  </si>
  <si>
    <t>egz.pod koniec sem</t>
  </si>
  <si>
    <t>II kl.4</t>
  </si>
  <si>
    <t>Plan nauczania oddziału 1 TEL - technik elektryk -symbol 311303</t>
  </si>
  <si>
    <t>Montaż, uruchamianie i konserwacja instalacji, maszyn i urządzeń elektrycznych elektrycznych ( EE.5)</t>
  </si>
  <si>
    <t>Eksploatacja maszyn, urządzeń i instalacji elektrycznych ( EE.20)</t>
  </si>
  <si>
    <t>2017/2018</t>
  </si>
  <si>
    <t>I kl.4</t>
  </si>
  <si>
    <t>Maszyny elektryczne</t>
  </si>
  <si>
    <t>Urządzenia elektryczne</t>
  </si>
  <si>
    <t>Użytkowanie instalacji elektrycznych</t>
  </si>
  <si>
    <t>Obsługa maszyn i urządzeń elektrycznych</t>
  </si>
  <si>
    <t>Kompetencje społeczne i praca zespołowa</t>
  </si>
  <si>
    <t>Działalność gospodarcza</t>
  </si>
  <si>
    <r>
      <t xml:space="preserve">Rysunek techniczny </t>
    </r>
    <r>
      <rPr>
        <vertAlign val="superscript"/>
        <sz val="12"/>
        <color indexed="8"/>
        <rFont val="Times New Roman"/>
        <family val="1"/>
      </rPr>
      <t>1)</t>
    </r>
  </si>
  <si>
    <r>
      <t xml:space="preserve">Pomiary elektryczne i elektroniczne </t>
    </r>
    <r>
      <rPr>
        <vertAlign val="superscript"/>
        <sz val="12"/>
        <color indexed="8"/>
        <rFont val="Times New Roman"/>
        <family val="1"/>
      </rPr>
      <t>1)</t>
    </r>
  </si>
  <si>
    <r>
      <t xml:space="preserve"> Montaż, uruchamianie i konserwacja instalacji elektrycznych</t>
    </r>
    <r>
      <rPr>
        <vertAlign val="superscript"/>
        <sz val="12"/>
        <color indexed="8"/>
        <rFont val="Times New Roman"/>
        <family val="1"/>
      </rPr>
      <t>1)</t>
    </r>
  </si>
  <si>
    <r>
      <t xml:space="preserve">Montaż, uruchamianie i konserwacja maszyn              i urządzeń elektrycznych </t>
    </r>
    <r>
      <rPr>
        <vertAlign val="superscript"/>
        <sz val="12"/>
        <color indexed="8"/>
        <rFont val="Times New Roman"/>
        <family val="1"/>
      </rPr>
      <t>1)</t>
    </r>
  </si>
  <si>
    <r>
      <t xml:space="preserve">Eksploatacja maszyn,urządzeń i instalacji elektrycznych </t>
    </r>
    <r>
      <rPr>
        <vertAlign val="superscript"/>
        <sz val="12"/>
        <color indexed="8"/>
        <rFont val="Times New Roman"/>
        <family val="1"/>
      </rPr>
      <t>1)</t>
    </r>
  </si>
  <si>
    <t>Bezpieczeństwo i higiena pracy w zawodzie technik elektryk</t>
  </si>
  <si>
    <t>Bezpieczeństwo i higiena pracy w zawodzie technik teleinformatyk</t>
  </si>
  <si>
    <t>Technika cyfowa</t>
  </si>
  <si>
    <t>Urządzenia techniki komputerowej</t>
  </si>
  <si>
    <t>Systemy komutacyjne</t>
  </si>
  <si>
    <t>Systemy transmisji danych</t>
  </si>
  <si>
    <r>
      <t xml:space="preserve">Systemy komputerowe </t>
    </r>
    <r>
      <rPr>
        <vertAlign val="superscript"/>
        <sz val="12"/>
        <color indexed="8"/>
        <rFont val="Times New Roman"/>
        <family val="1"/>
      </rPr>
      <t>1)</t>
    </r>
  </si>
  <si>
    <r>
      <t xml:space="preserve">Konfiguracja systemów komutacyjnych </t>
    </r>
    <r>
      <rPr>
        <vertAlign val="superscript"/>
        <sz val="12"/>
        <color indexed="8"/>
        <rFont val="Times New Roman"/>
        <family val="1"/>
      </rPr>
      <t>1)</t>
    </r>
  </si>
  <si>
    <r>
      <t xml:space="preserve">Montaż i użytkowanie systemów transmisji danych </t>
    </r>
    <r>
      <rPr>
        <vertAlign val="superscript"/>
        <sz val="12"/>
        <color indexed="8"/>
        <rFont val="Times New Roman"/>
        <family val="1"/>
      </rPr>
      <t>1)</t>
    </r>
  </si>
  <si>
    <r>
      <t xml:space="preserve">Konfiguracja urządzeń sieciowych </t>
    </r>
    <r>
      <rPr>
        <vertAlign val="superscript"/>
        <sz val="12"/>
        <rFont val="Times New Roman"/>
        <family val="1"/>
      </rPr>
      <t>1)</t>
    </r>
  </si>
  <si>
    <r>
      <t xml:space="preserve">Administracja sieciowymi systemami komputerowymi </t>
    </r>
    <r>
      <rPr>
        <vertAlign val="superscript"/>
        <sz val="12"/>
        <rFont val="Times New Roman"/>
        <family val="1"/>
      </rPr>
      <t>1)</t>
    </r>
  </si>
  <si>
    <t xml:space="preserve">egz.pod koniec  sem.               </t>
  </si>
  <si>
    <t>Plan nauczania oddziału 1 TTI - technik teleinformatyk -symbol 351103</t>
  </si>
  <si>
    <t>podział na grupy do 16 uczniów</t>
  </si>
  <si>
    <t>podział na grupy do 16 osób</t>
  </si>
  <si>
    <t>2019/2020</t>
  </si>
  <si>
    <t xml:space="preserve">Rysunek techniczny </t>
  </si>
  <si>
    <t xml:space="preserve">INF 07  Montaż i konfiguracja lokalnych sieci komputerowych oraz administrowanie systemami operacyjnymi.   </t>
  </si>
  <si>
    <t>INF.08.  Eksploatacja i konfiguracja oraz administrowanie sieciami rozległymi.</t>
  </si>
  <si>
    <t>podział na grupy do 15 osób</t>
  </si>
  <si>
    <t>godziny z zakresu doradztwa zawodowego</t>
  </si>
  <si>
    <t xml:space="preserve">Razem </t>
  </si>
  <si>
    <t>Godziny do dyspozycji dyrektora- "Nabywam uprawnienia do 1 kV"</t>
  </si>
  <si>
    <t>4 tyg</t>
  </si>
  <si>
    <r>
      <t xml:space="preserve">Eksploatacja maszyn, urządzeń i instalacji elektrycznych </t>
    </r>
    <r>
      <rPr>
        <vertAlign val="superscript"/>
        <sz val="12"/>
        <color indexed="8"/>
        <rFont val="Times New Roman"/>
        <family val="1"/>
      </rPr>
      <t>1)</t>
    </r>
  </si>
  <si>
    <r>
      <t xml:space="preserve">Montaż, uruchamianie i konserwacja maszyn i urządzeń elektrycznych </t>
    </r>
    <r>
      <rPr>
        <vertAlign val="superscript"/>
        <sz val="12"/>
        <color indexed="8"/>
        <rFont val="Times New Roman"/>
        <family val="1"/>
      </rPr>
      <t>1)</t>
    </r>
  </si>
  <si>
    <r>
      <t xml:space="preserve">Montaż, uruchamianie i konserwacja instalacji elektrycznych </t>
    </r>
    <r>
      <rPr>
        <vertAlign val="superscript"/>
        <sz val="12"/>
        <color indexed="8"/>
        <rFont val="Times New Roman"/>
        <family val="1"/>
      </rPr>
      <t>1)</t>
    </r>
  </si>
  <si>
    <t>Język obcy zawodowy</t>
  </si>
  <si>
    <t>Użytkowanie instalacji elektrycznej</t>
  </si>
  <si>
    <t>Podstawy elektrotechniki</t>
  </si>
  <si>
    <t>Razem przedmioty w zakresie podstawowym i zajęcia z wychowawcą</t>
  </si>
  <si>
    <t>Filozofia</t>
  </si>
  <si>
    <t>półrocze</t>
  </si>
  <si>
    <t>Plan nauczania oddziału 1 TEL - technik elektryk  311303</t>
  </si>
  <si>
    <r>
      <t xml:space="preserve">Administracja sieciowymi systemami operacyjnymi </t>
    </r>
    <r>
      <rPr>
        <vertAlign val="superscript"/>
        <sz val="12"/>
        <rFont val="Times New Roman"/>
        <family val="1"/>
      </rPr>
      <t>1)</t>
    </r>
  </si>
  <si>
    <t>Technika cyfrowa</t>
  </si>
  <si>
    <t xml:space="preserve">Informatyka </t>
  </si>
  <si>
    <t xml:space="preserve">ELE.05 Eksploatacja maszyn, urządzeń i instalacji elektrycznych </t>
  </si>
  <si>
    <t xml:space="preserve">ELE.02 Montaż, uruchamianie i konserwacja instalacji, maszyn i urządzeń elektrycznych  </t>
  </si>
  <si>
    <t xml:space="preserve">ELE.02 Montaż, uruchamianie i konserwacja instalacji, maszyn i urządzeń elektrycznych </t>
  </si>
  <si>
    <t>I  kl. 5</t>
  </si>
  <si>
    <t>egz. pod koniec półr.</t>
  </si>
  <si>
    <t>egz.pod koniec półr.</t>
  </si>
  <si>
    <t>3r</t>
  </si>
  <si>
    <t>2r</t>
  </si>
  <si>
    <t>10r</t>
  </si>
  <si>
    <t>Plan nauczania oddziału 2 TTI - technik teleinformatyk  351103</t>
  </si>
  <si>
    <t>Pracownia rysunku technicznego zawodowego</t>
  </si>
  <si>
    <t xml:space="preserve">1- zajęcia w grupach </t>
  </si>
  <si>
    <t>Godziny do dyspozycji dyrektora- "Teleinformatyka - to lubię!"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</si>
</sst>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6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10"/>
      <color indexed="8"/>
      <name val="Arial CE"/>
      <family val="0"/>
    </font>
    <font>
      <sz val="10"/>
      <color indexed="12"/>
      <name val="Times New Roman"/>
      <family val="1"/>
    </font>
    <font>
      <sz val="18"/>
      <color indexed="8"/>
      <name val="Times New Roman"/>
      <family val="1"/>
    </font>
    <font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Arial CE"/>
      <family val="0"/>
    </font>
    <font>
      <sz val="11"/>
      <name val="Arial CE"/>
      <family val="0"/>
    </font>
    <font>
      <sz val="12"/>
      <color indexed="8"/>
      <name val="Arial CE"/>
      <family val="0"/>
    </font>
    <font>
      <b/>
      <sz val="12"/>
      <color indexed="8"/>
      <name val="Arial CE"/>
      <family val="0"/>
    </font>
    <font>
      <sz val="15"/>
      <color indexed="12"/>
      <name val="Times New Roman"/>
      <family val="1"/>
    </font>
    <font>
      <sz val="12"/>
      <color indexed="12"/>
      <name val="Times New Roman"/>
      <family val="1"/>
    </font>
    <font>
      <sz val="9"/>
      <color indexed="12"/>
      <name val="Times New Roman"/>
      <family val="1"/>
    </font>
    <font>
      <b/>
      <sz val="10"/>
      <color indexed="53"/>
      <name val="Times New Roman"/>
      <family val="1"/>
    </font>
    <font>
      <b/>
      <sz val="10"/>
      <color indexed="18"/>
      <name val="Times New Roman"/>
      <family val="1"/>
    </font>
    <font>
      <i/>
      <sz val="10"/>
      <color indexed="23"/>
      <name val="Times New Roman"/>
      <family val="1"/>
    </font>
    <font>
      <b/>
      <sz val="12"/>
      <color indexed="12"/>
      <name val="Times New Roman"/>
      <family val="1"/>
    </font>
    <font>
      <b/>
      <sz val="10"/>
      <color indexed="12"/>
      <name val="Times New Roman"/>
      <family val="1"/>
    </font>
    <font>
      <sz val="5"/>
      <color indexed="12"/>
      <name val="Times New Roman"/>
      <family val="1"/>
    </font>
    <font>
      <sz val="7"/>
      <color indexed="12"/>
      <name val="Times New Roman"/>
      <family val="1"/>
    </font>
    <font>
      <vertAlign val="superscript"/>
      <sz val="12"/>
      <color indexed="8"/>
      <name val="Times New Roman"/>
      <family val="1"/>
    </font>
    <font>
      <vertAlign val="superscript"/>
      <sz val="12"/>
      <name val="Times New Roman"/>
      <family val="1"/>
    </font>
    <font>
      <b/>
      <sz val="10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9.9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9.9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9.9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9.9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ck"/>
      <right style="thin"/>
      <top/>
      <bottom style="thin"/>
    </border>
    <border>
      <left/>
      <right style="thin"/>
      <top/>
      <bottom style="thin"/>
    </border>
    <border>
      <left style="thin"/>
      <right style="thick"/>
      <top/>
      <bottom style="thin"/>
    </border>
    <border>
      <left style="thick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ck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ck"/>
      <right style="thin"/>
      <top style="double"/>
      <bottom style="double"/>
    </border>
    <border>
      <left/>
      <right style="thin"/>
      <top style="double"/>
      <bottom style="double"/>
    </border>
    <border>
      <left style="thin"/>
      <right/>
      <top style="double"/>
      <bottom style="double"/>
    </border>
    <border>
      <left style="thin"/>
      <right style="thick"/>
      <top style="double"/>
      <bottom style="double"/>
    </border>
    <border>
      <left style="thick"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ck"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/>
      <bottom style="thin"/>
    </border>
    <border>
      <left/>
      <right/>
      <top style="double"/>
      <bottom style="double"/>
    </border>
    <border>
      <left style="thin"/>
      <right style="thin"/>
      <top style="double"/>
      <bottom style="double"/>
    </border>
    <border>
      <left style="thin"/>
      <right style="thin"/>
      <top style="thin"/>
      <bottom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ck"/>
      <right style="thin"/>
      <top style="thin"/>
      <bottom style="thick"/>
    </border>
    <border>
      <left/>
      <right style="thin"/>
      <top/>
      <bottom style="thick"/>
    </border>
    <border>
      <left style="thin"/>
      <right/>
      <top style="double"/>
      <bottom style="thick"/>
    </border>
    <border>
      <left style="thin"/>
      <right style="thick"/>
      <top style="double"/>
      <bottom style="thick"/>
    </border>
    <border>
      <left style="thick"/>
      <right/>
      <top style="thick"/>
      <bottom style="thin"/>
    </border>
    <border>
      <left style="thin"/>
      <right/>
      <top style="thick"/>
      <bottom style="thin"/>
    </border>
    <border>
      <left style="thin"/>
      <right style="thick"/>
      <top/>
      <bottom/>
    </border>
    <border>
      <left style="thick"/>
      <right style="thin"/>
      <top style="thin"/>
      <bottom style="double"/>
    </border>
    <border>
      <left style="thin"/>
      <right style="thick"/>
      <top style="thin"/>
      <bottom style="double"/>
    </border>
    <border>
      <left style="thick"/>
      <right style="thin"/>
      <top/>
      <bottom style="thick"/>
    </border>
    <border>
      <left/>
      <right/>
      <top style="double"/>
      <bottom style="thick"/>
    </border>
    <border>
      <left style="thick"/>
      <right style="thin"/>
      <top style="thin"/>
      <bottom/>
    </border>
    <border>
      <left style="thin"/>
      <right style="thick"/>
      <top style="thin"/>
      <bottom>
        <color indexed="63"/>
      </bottom>
    </border>
    <border>
      <left style="thin"/>
      <right/>
      <top style="double"/>
      <bottom>
        <color indexed="63"/>
      </bottom>
    </border>
    <border>
      <left/>
      <right style="thin"/>
      <top style="double"/>
      <bottom>
        <color indexed="63"/>
      </bottom>
    </border>
    <border>
      <left style="thin"/>
      <right style="thick"/>
      <top>
        <color indexed="63"/>
      </top>
      <bottom style="double"/>
    </border>
    <border>
      <left style="medium"/>
      <right style="medium"/>
      <top style="thin"/>
      <bottom style="medium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double"/>
      <bottom style="double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 style="thin"/>
      <bottom style="thick"/>
    </border>
    <border>
      <left style="thin"/>
      <right style="medium"/>
      <top/>
      <bottom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/>
      <right/>
      <top/>
      <bottom style="thick"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/>
      <right/>
      <top style="thick"/>
      <bottom style="thin"/>
    </border>
    <border>
      <left/>
      <right style="thin"/>
      <top style="thick"/>
      <bottom style="thin"/>
    </border>
    <border>
      <left style="thin"/>
      <right style="thick"/>
      <top style="thick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ck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29" borderId="4" applyNumberFormat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2" fillId="0" borderId="0">
      <alignment/>
      <protection/>
    </xf>
    <xf numFmtId="0" fontId="61" fillId="27" borderId="1" applyNumberFormat="0" applyAlignment="0" applyProtection="0"/>
    <xf numFmtId="0" fontId="6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257">
    <xf numFmtId="0" fontId="0" fillId="0" borderId="0" xfId="0" applyAlignment="1">
      <alignment/>
    </xf>
    <xf numFmtId="0" fontId="3" fillId="0" borderId="0" xfId="52" applyFont="1">
      <alignment/>
      <protection/>
    </xf>
    <xf numFmtId="0" fontId="2" fillId="0" borderId="0" xfId="52" applyAlignment="1">
      <alignment wrapText="1"/>
      <protection/>
    </xf>
    <xf numFmtId="0" fontId="2" fillId="0" borderId="0" xfId="52">
      <alignment/>
      <protection/>
    </xf>
    <xf numFmtId="49" fontId="6" fillId="0" borderId="0" xfId="61" applyNumberFormat="1" applyFont="1" applyFill="1" applyBorder="1" applyAlignment="1">
      <alignment horizontal="right" vertical="center" wrapText="1"/>
    </xf>
    <xf numFmtId="0" fontId="8" fillId="0" borderId="0" xfId="61" applyNumberFormat="1" applyFont="1" applyFill="1" applyBorder="1" applyAlignment="1">
      <alignment vertical="center"/>
    </xf>
    <xf numFmtId="49" fontId="8" fillId="0" borderId="0" xfId="61" applyNumberFormat="1" applyFont="1" applyFill="1" applyBorder="1" applyAlignment="1">
      <alignment vertical="center"/>
    </xf>
    <xf numFmtId="0" fontId="9" fillId="0" borderId="10" xfId="52" applyFont="1" applyBorder="1" applyAlignment="1">
      <alignment horizontal="left" vertical="center"/>
      <protection/>
    </xf>
    <xf numFmtId="49" fontId="10" fillId="0" borderId="10" xfId="61" applyNumberFormat="1" applyFont="1" applyFill="1" applyBorder="1" applyAlignment="1">
      <alignment horizontal="center" vertical="center" wrapText="1"/>
    </xf>
    <xf numFmtId="0" fontId="10" fillId="0" borderId="10" xfId="52" applyFont="1" applyBorder="1" applyAlignment="1">
      <alignment horizontal="left" vertical="center"/>
      <protection/>
    </xf>
    <xf numFmtId="49" fontId="10" fillId="33" borderId="11" xfId="61" applyNumberFormat="1" applyFont="1" applyFill="1" applyBorder="1" applyAlignment="1">
      <alignment horizontal="center" vertical="center" wrapText="1"/>
    </xf>
    <xf numFmtId="49" fontId="10" fillId="33" borderId="12" xfId="61" applyNumberFormat="1" applyFont="1" applyFill="1" applyBorder="1" applyAlignment="1">
      <alignment horizontal="right" vertical="center" wrapText="1"/>
    </xf>
    <xf numFmtId="49" fontId="10" fillId="33" borderId="13" xfId="61" applyNumberFormat="1" applyFont="1" applyFill="1" applyBorder="1" applyAlignment="1">
      <alignment horizontal="center" vertical="center" wrapText="1"/>
    </xf>
    <xf numFmtId="1" fontId="10" fillId="33" borderId="10" xfId="61" applyNumberFormat="1" applyFont="1" applyFill="1" applyBorder="1" applyAlignment="1">
      <alignment horizontal="center" vertical="center" wrapText="1"/>
    </xf>
    <xf numFmtId="0" fontId="3" fillId="0" borderId="14" xfId="52" applyFont="1" applyBorder="1" applyAlignment="1">
      <alignment vertical="center"/>
      <protection/>
    </xf>
    <xf numFmtId="49" fontId="10" fillId="0" borderId="15" xfId="61" applyNumberFormat="1" applyFont="1" applyFill="1" applyBorder="1" applyAlignment="1">
      <alignment horizontal="left" vertical="center" wrapText="1"/>
    </xf>
    <xf numFmtId="1" fontId="12" fillId="0" borderId="16" xfId="61" applyNumberFormat="1" applyFont="1" applyFill="1" applyBorder="1" applyAlignment="1">
      <alignment horizontal="right" vertical="center" wrapText="1"/>
    </xf>
    <xf numFmtId="1" fontId="12" fillId="0" borderId="15" xfId="61" applyNumberFormat="1" applyFont="1" applyFill="1" applyBorder="1" applyAlignment="1">
      <alignment horizontal="left" vertical="center" wrapText="1"/>
    </xf>
    <xf numFmtId="0" fontId="12" fillId="0" borderId="10" xfId="61" applyNumberFormat="1" applyFont="1" applyFill="1" applyBorder="1" applyAlignment="1">
      <alignment horizontal="right" vertical="center" wrapText="1"/>
    </xf>
    <xf numFmtId="1" fontId="10" fillId="0" borderId="17" xfId="61" applyNumberFormat="1" applyFont="1" applyFill="1" applyBorder="1" applyAlignment="1">
      <alignment horizontal="right" vertical="center" wrapText="1"/>
    </xf>
    <xf numFmtId="0" fontId="2" fillId="0" borderId="14" xfId="52" applyBorder="1">
      <alignment/>
      <protection/>
    </xf>
    <xf numFmtId="0" fontId="2" fillId="0" borderId="10" xfId="52" applyBorder="1">
      <alignment/>
      <protection/>
    </xf>
    <xf numFmtId="1" fontId="12" fillId="0" borderId="10" xfId="61" applyNumberFormat="1" applyFont="1" applyFill="1" applyBorder="1" applyAlignment="1">
      <alignment horizontal="right" vertical="center" wrapText="1"/>
    </xf>
    <xf numFmtId="0" fontId="12" fillId="0" borderId="16" xfId="61" applyNumberFormat="1" applyFont="1" applyFill="1" applyBorder="1" applyAlignment="1">
      <alignment horizontal="right" vertical="center" wrapText="1"/>
    </xf>
    <xf numFmtId="49" fontId="12" fillId="0" borderId="15" xfId="61" applyNumberFormat="1" applyFont="1" applyFill="1" applyBorder="1" applyAlignment="1">
      <alignment horizontal="left" vertical="center" wrapText="1"/>
    </xf>
    <xf numFmtId="49" fontId="12" fillId="0" borderId="16" xfId="61" applyNumberFormat="1" applyFont="1" applyFill="1" applyBorder="1" applyAlignment="1">
      <alignment horizontal="right" vertical="center" wrapText="1"/>
    </xf>
    <xf numFmtId="49" fontId="12" fillId="0" borderId="10" xfId="61" applyNumberFormat="1" applyFont="1" applyFill="1" applyBorder="1" applyAlignment="1">
      <alignment horizontal="right" vertical="center" wrapText="1"/>
    </xf>
    <xf numFmtId="49" fontId="10" fillId="0" borderId="18" xfId="61" applyNumberFormat="1" applyFont="1" applyFill="1" applyBorder="1" applyAlignment="1">
      <alignment horizontal="left" vertical="center" wrapText="1"/>
    </xf>
    <xf numFmtId="1" fontId="12" fillId="0" borderId="19" xfId="61" applyNumberFormat="1" applyFont="1" applyFill="1" applyBorder="1" applyAlignment="1">
      <alignment horizontal="right" vertical="center" wrapText="1"/>
    </xf>
    <xf numFmtId="1" fontId="12" fillId="0" borderId="18" xfId="61" applyNumberFormat="1" applyFont="1" applyFill="1" applyBorder="1" applyAlignment="1">
      <alignment horizontal="left" vertical="center" wrapText="1"/>
    </xf>
    <xf numFmtId="0" fontId="3" fillId="33" borderId="14" xfId="52" applyFont="1" applyFill="1" applyBorder="1" applyAlignment="1">
      <alignment vertical="center"/>
      <protection/>
    </xf>
    <xf numFmtId="49" fontId="10" fillId="33" borderId="18" xfId="61" applyNumberFormat="1" applyFont="1" applyFill="1" applyBorder="1" applyAlignment="1">
      <alignment horizontal="left" vertical="center" wrapText="1"/>
    </xf>
    <xf numFmtId="1" fontId="12" fillId="33" borderId="16" xfId="61" applyNumberFormat="1" applyFont="1" applyFill="1" applyBorder="1" applyAlignment="1">
      <alignment horizontal="right" vertical="center" wrapText="1"/>
    </xf>
    <xf numFmtId="1" fontId="12" fillId="33" borderId="15" xfId="61" applyNumberFormat="1" applyFont="1" applyFill="1" applyBorder="1" applyAlignment="1">
      <alignment horizontal="left" vertical="center" wrapText="1"/>
    </xf>
    <xf numFmtId="1" fontId="10" fillId="33" borderId="17" xfId="61" applyNumberFormat="1" applyFont="1" applyFill="1" applyBorder="1" applyAlignment="1">
      <alignment horizontal="right" vertical="center" wrapText="1"/>
    </xf>
    <xf numFmtId="0" fontId="2" fillId="33" borderId="14" xfId="52" applyFill="1" applyBorder="1">
      <alignment/>
      <protection/>
    </xf>
    <xf numFmtId="0" fontId="2" fillId="33" borderId="10" xfId="52" applyFill="1" applyBorder="1">
      <alignment/>
      <protection/>
    </xf>
    <xf numFmtId="49" fontId="13" fillId="0" borderId="20" xfId="61" applyNumberFormat="1" applyFont="1" applyFill="1" applyBorder="1" applyAlignment="1">
      <alignment horizontal="left" vertical="center" wrapText="1"/>
    </xf>
    <xf numFmtId="49" fontId="13" fillId="0" borderId="21" xfId="61" applyNumberFormat="1" applyFont="1" applyFill="1" applyBorder="1" applyAlignment="1">
      <alignment horizontal="left" vertical="center" wrapText="1"/>
    </xf>
    <xf numFmtId="164" fontId="14" fillId="0" borderId="22" xfId="61" applyNumberFormat="1" applyFont="1" applyFill="1" applyBorder="1" applyAlignment="1">
      <alignment vertical="center" wrapText="1"/>
    </xf>
    <xf numFmtId="164" fontId="14" fillId="0" borderId="21" xfId="61" applyNumberFormat="1" applyFont="1" applyFill="1" applyBorder="1" applyAlignment="1">
      <alignment vertical="center" wrapText="1"/>
    </xf>
    <xf numFmtId="164" fontId="13" fillId="0" borderId="23" xfId="61" applyNumberFormat="1" applyFont="1" applyFill="1" applyBorder="1" applyAlignment="1">
      <alignment horizontal="right" vertical="center" wrapText="1"/>
    </xf>
    <xf numFmtId="0" fontId="15" fillId="0" borderId="24" xfId="52" applyFont="1" applyBorder="1">
      <alignment/>
      <protection/>
    </xf>
    <xf numFmtId="0" fontId="15" fillId="0" borderId="25" xfId="52" applyFont="1" applyBorder="1">
      <alignment/>
      <protection/>
    </xf>
    <xf numFmtId="49" fontId="13" fillId="33" borderId="11" xfId="61" applyNumberFormat="1" applyFont="1" applyFill="1" applyBorder="1" applyAlignment="1">
      <alignment horizontal="left" vertical="center" wrapText="1"/>
    </xf>
    <xf numFmtId="49" fontId="10" fillId="33" borderId="12" xfId="61" applyNumberFormat="1" applyFont="1" applyFill="1" applyBorder="1" applyAlignment="1">
      <alignment horizontal="left" vertical="center" wrapText="1"/>
    </xf>
    <xf numFmtId="164" fontId="14" fillId="33" borderId="26" xfId="61" applyNumberFormat="1" applyFont="1" applyFill="1" applyBorder="1" applyAlignment="1">
      <alignment vertical="center" wrapText="1"/>
    </xf>
    <xf numFmtId="164" fontId="14" fillId="33" borderId="12" xfId="61" applyNumberFormat="1" applyFont="1" applyFill="1" applyBorder="1" applyAlignment="1">
      <alignment vertical="center" wrapText="1"/>
    </xf>
    <xf numFmtId="164" fontId="14" fillId="33" borderId="27" xfId="61" applyNumberFormat="1" applyFont="1" applyFill="1" applyBorder="1" applyAlignment="1">
      <alignment vertical="center" wrapText="1"/>
    </xf>
    <xf numFmtId="164" fontId="13" fillId="33" borderId="28" xfId="61" applyNumberFormat="1" applyFont="1" applyFill="1" applyBorder="1" applyAlignment="1">
      <alignment horizontal="right" vertical="center" wrapText="1"/>
    </xf>
    <xf numFmtId="0" fontId="15" fillId="33" borderId="29" xfId="52" applyFont="1" applyFill="1" applyBorder="1">
      <alignment/>
      <protection/>
    </xf>
    <xf numFmtId="0" fontId="16" fillId="33" borderId="30" xfId="52" applyFont="1" applyFill="1" applyBorder="1">
      <alignment/>
      <protection/>
    </xf>
    <xf numFmtId="0" fontId="15" fillId="33" borderId="30" xfId="52" applyFont="1" applyFill="1" applyBorder="1">
      <alignment/>
      <protection/>
    </xf>
    <xf numFmtId="0" fontId="3" fillId="0" borderId="11" xfId="52" applyFont="1" applyBorder="1" applyAlignment="1">
      <alignment vertical="center"/>
      <protection/>
    </xf>
    <xf numFmtId="49" fontId="10" fillId="0" borderId="12" xfId="61" applyNumberFormat="1" applyFont="1" applyFill="1" applyBorder="1" applyAlignment="1">
      <alignment horizontal="left" vertical="center" wrapText="1"/>
    </xf>
    <xf numFmtId="1" fontId="12" fillId="0" borderId="26" xfId="61" applyNumberFormat="1" applyFont="1" applyFill="1" applyBorder="1" applyAlignment="1">
      <alignment horizontal="right" vertical="center" wrapText="1"/>
    </xf>
    <xf numFmtId="1" fontId="12" fillId="0" borderId="12" xfId="61" applyNumberFormat="1" applyFont="1" applyFill="1" applyBorder="1" applyAlignment="1">
      <alignment horizontal="left" vertical="center" wrapText="1"/>
    </xf>
    <xf numFmtId="1" fontId="12" fillId="0" borderId="10" xfId="61" applyNumberFormat="1" applyFont="1" applyFill="1" applyBorder="1" applyAlignment="1">
      <alignment vertical="center" wrapText="1"/>
    </xf>
    <xf numFmtId="1" fontId="10" fillId="0" borderId="13" xfId="61" applyNumberFormat="1" applyFont="1" applyFill="1" applyBorder="1" applyAlignment="1">
      <alignment horizontal="right" vertical="center" wrapText="1"/>
    </xf>
    <xf numFmtId="0" fontId="2" fillId="0" borderId="15" xfId="52" applyBorder="1">
      <alignment/>
      <protection/>
    </xf>
    <xf numFmtId="1" fontId="12" fillId="0" borderId="31" xfId="61" applyNumberFormat="1" applyFont="1" applyFill="1" applyBorder="1" applyAlignment="1">
      <alignment vertical="center" wrapText="1"/>
    </xf>
    <xf numFmtId="164" fontId="14" fillId="0" borderId="23" xfId="61" applyNumberFormat="1" applyFont="1" applyFill="1" applyBorder="1" applyAlignment="1">
      <alignment vertical="center" wrapText="1"/>
    </xf>
    <xf numFmtId="164" fontId="14" fillId="0" borderId="32" xfId="61" applyNumberFormat="1" applyFont="1" applyFill="1" applyBorder="1" applyAlignment="1">
      <alignment vertical="center" wrapText="1"/>
    </xf>
    <xf numFmtId="164" fontId="14" fillId="0" borderId="33" xfId="61" applyNumberFormat="1" applyFont="1" applyFill="1" applyBorder="1" applyAlignment="1">
      <alignment vertical="center" wrapText="1"/>
    </xf>
    <xf numFmtId="49" fontId="10" fillId="33" borderId="15" xfId="61" applyNumberFormat="1" applyFont="1" applyFill="1" applyBorder="1" applyAlignment="1">
      <alignment horizontal="left" vertical="center" wrapText="1"/>
    </xf>
    <xf numFmtId="1" fontId="12" fillId="33" borderId="12" xfId="61" applyNumberFormat="1" applyFont="1" applyFill="1" applyBorder="1" applyAlignment="1">
      <alignment horizontal="left" vertical="center" wrapText="1"/>
    </xf>
    <xf numFmtId="1" fontId="10" fillId="33" borderId="13" xfId="61" applyNumberFormat="1" applyFont="1" applyFill="1" applyBorder="1" applyAlignment="1">
      <alignment horizontal="right" vertical="center" wrapText="1"/>
    </xf>
    <xf numFmtId="0" fontId="2" fillId="33" borderId="15" xfId="52" applyFill="1" applyBorder="1">
      <alignment/>
      <protection/>
    </xf>
    <xf numFmtId="1" fontId="12" fillId="0" borderId="13" xfId="61" applyNumberFormat="1" applyFont="1" applyFill="1" applyBorder="1" applyAlignment="1">
      <alignment horizontal="right" vertical="center" wrapText="1"/>
    </xf>
    <xf numFmtId="1" fontId="12" fillId="0" borderId="31" xfId="61" applyNumberFormat="1" applyFont="1" applyFill="1" applyBorder="1" applyAlignment="1">
      <alignment horizontal="right" vertical="center" wrapText="1"/>
    </xf>
    <xf numFmtId="1" fontId="12" fillId="0" borderId="34" xfId="61" applyNumberFormat="1" applyFont="1" applyFill="1" applyBorder="1" applyAlignment="1">
      <alignment horizontal="right" vertical="center" wrapText="1"/>
    </xf>
    <xf numFmtId="0" fontId="2" fillId="0" borderId="18" xfId="52" applyBorder="1">
      <alignment/>
      <protection/>
    </xf>
    <xf numFmtId="0" fontId="2" fillId="0" borderId="34" xfId="52" applyBorder="1">
      <alignment/>
      <protection/>
    </xf>
    <xf numFmtId="1" fontId="12" fillId="0" borderId="35" xfId="61" applyNumberFormat="1" applyFont="1" applyFill="1" applyBorder="1" applyAlignment="1">
      <alignment vertical="center" wrapText="1"/>
    </xf>
    <xf numFmtId="1" fontId="12" fillId="0" borderId="36" xfId="61" applyNumberFormat="1" applyFont="1" applyFill="1" applyBorder="1" applyAlignment="1">
      <alignment vertical="center" wrapText="1"/>
    </xf>
    <xf numFmtId="1" fontId="12" fillId="0" borderId="37" xfId="61" applyNumberFormat="1" applyFont="1" applyFill="1" applyBorder="1" applyAlignment="1">
      <alignment vertical="center" wrapText="1"/>
    </xf>
    <xf numFmtId="0" fontId="3" fillId="0" borderId="38" xfId="52" applyFont="1" applyBorder="1" applyAlignment="1">
      <alignment vertical="center"/>
      <protection/>
    </xf>
    <xf numFmtId="49" fontId="13" fillId="0" borderId="39" xfId="61" applyNumberFormat="1" applyFont="1" applyFill="1" applyBorder="1" applyAlignment="1">
      <alignment horizontal="right" vertical="center" wrapText="1"/>
    </xf>
    <xf numFmtId="164" fontId="14" fillId="0" borderId="40" xfId="61" applyNumberFormat="1" applyFont="1" applyFill="1" applyBorder="1" applyAlignment="1">
      <alignment vertical="center" wrapText="1"/>
    </xf>
    <xf numFmtId="164" fontId="13" fillId="0" borderId="40" xfId="61" applyNumberFormat="1" applyFont="1" applyFill="1" applyBorder="1" applyAlignment="1">
      <alignment vertical="center" wrapText="1"/>
    </xf>
    <xf numFmtId="164" fontId="13" fillId="0" borderId="41" xfId="61" applyNumberFormat="1" applyFont="1" applyFill="1" applyBorder="1" applyAlignment="1">
      <alignment horizontal="right" vertical="center" wrapText="1"/>
    </xf>
    <xf numFmtId="2" fontId="2" fillId="0" borderId="0" xfId="52" applyNumberFormat="1">
      <alignment/>
      <protection/>
    </xf>
    <xf numFmtId="164" fontId="2" fillId="0" borderId="0" xfId="52" applyNumberFormat="1">
      <alignment/>
      <protection/>
    </xf>
    <xf numFmtId="0" fontId="3" fillId="34" borderId="42" xfId="52" applyFont="1" applyFill="1" applyBorder="1">
      <alignment/>
      <protection/>
    </xf>
    <xf numFmtId="49" fontId="10" fillId="34" borderId="43" xfId="61" applyNumberFormat="1" applyFont="1" applyFill="1" applyBorder="1" applyAlignment="1">
      <alignment horizontal="right" vertical="center" wrapText="1"/>
    </xf>
    <xf numFmtId="0" fontId="10" fillId="34" borderId="27" xfId="52" applyFont="1" applyFill="1" applyBorder="1" applyAlignment="1">
      <alignment horizontal="center"/>
      <protection/>
    </xf>
    <xf numFmtId="0" fontId="10" fillId="34" borderId="27" xfId="52" applyFont="1" applyFill="1" applyBorder="1" applyAlignment="1">
      <alignment horizontal="left"/>
      <protection/>
    </xf>
    <xf numFmtId="0" fontId="10" fillId="34" borderId="27" xfId="52" applyFont="1" applyFill="1" applyBorder="1">
      <alignment/>
      <protection/>
    </xf>
    <xf numFmtId="0" fontId="10" fillId="34" borderId="12" xfId="52" applyFont="1" applyFill="1" applyBorder="1">
      <alignment/>
      <protection/>
    </xf>
    <xf numFmtId="0" fontId="17" fillId="34" borderId="44" xfId="52" applyFont="1" applyFill="1" applyBorder="1">
      <alignment/>
      <protection/>
    </xf>
    <xf numFmtId="164" fontId="12" fillId="0" borderId="16" xfId="61" applyNumberFormat="1" applyFont="1" applyFill="1" applyBorder="1" applyAlignment="1">
      <alignment horizontal="right" vertical="center" wrapText="1"/>
    </xf>
    <xf numFmtId="164" fontId="12" fillId="0" borderId="15" xfId="61" applyNumberFormat="1" applyFont="1" applyFill="1" applyBorder="1" applyAlignment="1">
      <alignment horizontal="left" vertical="center" wrapText="1"/>
    </xf>
    <xf numFmtId="164" fontId="12" fillId="0" borderId="10" xfId="61" applyNumberFormat="1" applyFont="1" applyFill="1" applyBorder="1" applyAlignment="1">
      <alignment horizontal="right" vertical="center" wrapText="1"/>
    </xf>
    <xf numFmtId="164" fontId="12" fillId="0" borderId="15" xfId="61" applyNumberFormat="1" applyFont="1" applyFill="1" applyBorder="1" applyAlignment="1">
      <alignment vertical="center" wrapText="1"/>
    </xf>
    <xf numFmtId="0" fontId="3" fillId="0" borderId="45" xfId="52" applyFont="1" applyBorder="1" applyAlignment="1">
      <alignment vertical="center"/>
      <protection/>
    </xf>
    <xf numFmtId="49" fontId="10" fillId="0" borderId="36" xfId="61" applyNumberFormat="1" applyFont="1" applyFill="1" applyBorder="1" applyAlignment="1">
      <alignment horizontal="left" vertical="center" wrapText="1"/>
    </xf>
    <xf numFmtId="164" fontId="10" fillId="0" borderId="46" xfId="61" applyNumberFormat="1" applyFont="1" applyFill="1" applyBorder="1" applyAlignment="1">
      <alignment horizontal="right" vertical="center" wrapText="1"/>
    </xf>
    <xf numFmtId="0" fontId="3" fillId="0" borderId="47" xfId="52" applyFont="1" applyBorder="1" applyAlignment="1">
      <alignment vertical="center"/>
      <protection/>
    </xf>
    <xf numFmtId="164" fontId="13" fillId="0" borderId="48" xfId="61" applyNumberFormat="1" applyFont="1" applyFill="1" applyBorder="1" applyAlignment="1">
      <alignment vertical="center" wrapText="1"/>
    </xf>
    <xf numFmtId="164" fontId="13" fillId="0" borderId="41" xfId="61" applyNumberFormat="1" applyFont="1" applyFill="1" applyBorder="1" applyAlignment="1">
      <alignment vertical="center" wrapText="1"/>
    </xf>
    <xf numFmtId="0" fontId="18" fillId="0" borderId="0" xfId="52" applyFont="1">
      <alignment/>
      <protection/>
    </xf>
    <xf numFmtId="0" fontId="17" fillId="0" borderId="12" xfId="52" applyFont="1" applyBorder="1" applyAlignment="1">
      <alignment horizontal="right" vertical="top"/>
      <protection/>
    </xf>
    <xf numFmtId="0" fontId="2" fillId="33" borderId="31" xfId="52" applyFill="1" applyBorder="1">
      <alignment/>
      <protection/>
    </xf>
    <xf numFmtId="164" fontId="14" fillId="0" borderId="10" xfId="61" applyNumberFormat="1" applyFont="1" applyFill="1" applyBorder="1" applyAlignment="1">
      <alignment vertical="center" wrapText="1"/>
    </xf>
    <xf numFmtId="0" fontId="10" fillId="0" borderId="0" xfId="52" applyFont="1" applyBorder="1" applyAlignment="1">
      <alignment horizontal="left" vertical="center"/>
      <protection/>
    </xf>
    <xf numFmtId="49" fontId="10" fillId="0" borderId="0" xfId="61" applyNumberFormat="1" applyFont="1" applyFill="1" applyBorder="1" applyAlignment="1">
      <alignment horizontal="left" vertical="center" wrapText="1"/>
    </xf>
    <xf numFmtId="49" fontId="10" fillId="0" borderId="0" xfId="61" applyNumberFormat="1" applyFont="1" applyFill="1" applyBorder="1" applyAlignment="1">
      <alignment horizontal="center" vertical="center" wrapText="1"/>
    </xf>
    <xf numFmtId="1" fontId="2" fillId="0" borderId="0" xfId="52" applyNumberFormat="1">
      <alignment/>
      <protection/>
    </xf>
    <xf numFmtId="0" fontId="9" fillId="0" borderId="0" xfId="52" applyFont="1">
      <alignment/>
      <protection/>
    </xf>
    <xf numFmtId="0" fontId="9" fillId="0" borderId="10" xfId="52" applyFont="1" applyBorder="1">
      <alignment/>
      <protection/>
    </xf>
    <xf numFmtId="0" fontId="9" fillId="0" borderId="10" xfId="52" applyFont="1" applyBorder="1" applyAlignment="1">
      <alignment wrapText="1"/>
      <protection/>
    </xf>
    <xf numFmtId="49" fontId="10" fillId="33" borderId="31" xfId="61" applyNumberFormat="1" applyFont="1" applyFill="1" applyBorder="1" applyAlignment="1">
      <alignment horizontal="center" vertical="center" wrapText="1"/>
    </xf>
    <xf numFmtId="164" fontId="31" fillId="0" borderId="10" xfId="52" applyNumberFormat="1" applyFont="1" applyBorder="1">
      <alignment/>
      <protection/>
    </xf>
    <xf numFmtId="164" fontId="12" fillId="0" borderId="16" xfId="61" applyNumberFormat="1" applyFont="1" applyFill="1" applyBorder="1" applyAlignment="1">
      <alignment horizontal="center" vertical="center" wrapText="1"/>
    </xf>
    <xf numFmtId="0" fontId="31" fillId="0" borderId="10" xfId="52" applyFont="1" applyBorder="1">
      <alignment/>
      <protection/>
    </xf>
    <xf numFmtId="164" fontId="12" fillId="0" borderId="18" xfId="61" applyNumberFormat="1" applyFont="1" applyFill="1" applyBorder="1" applyAlignment="1">
      <alignment horizontal="center" vertical="center" wrapText="1"/>
    </xf>
    <xf numFmtId="164" fontId="12" fillId="0" borderId="19" xfId="61" applyNumberFormat="1" applyFont="1" applyFill="1" applyBorder="1" applyAlignment="1">
      <alignment horizontal="center" vertical="center" wrapText="1"/>
    </xf>
    <xf numFmtId="0" fontId="3" fillId="0" borderId="49" xfId="52" applyFont="1" applyBorder="1" applyAlignment="1">
      <alignment vertical="center"/>
      <protection/>
    </xf>
    <xf numFmtId="164" fontId="12" fillId="0" borderId="10" xfId="61" applyNumberFormat="1" applyFont="1" applyFill="1" applyBorder="1" applyAlignment="1">
      <alignment horizontal="center" vertical="center" wrapText="1"/>
    </xf>
    <xf numFmtId="1" fontId="13" fillId="35" borderId="10" xfId="61" applyNumberFormat="1" applyFont="1" applyFill="1" applyBorder="1" applyAlignment="1">
      <alignment horizontal="right" vertical="center" wrapText="1"/>
    </xf>
    <xf numFmtId="164" fontId="14" fillId="35" borderId="15" xfId="61" applyNumberFormat="1" applyFont="1" applyFill="1" applyBorder="1" applyAlignment="1">
      <alignment horizontal="center" vertical="center" wrapText="1"/>
    </xf>
    <xf numFmtId="164" fontId="14" fillId="35" borderId="16" xfId="61" applyNumberFormat="1" applyFont="1" applyFill="1" applyBorder="1" applyAlignment="1">
      <alignment horizontal="center" vertical="center" wrapText="1"/>
    </xf>
    <xf numFmtId="49" fontId="13" fillId="35" borderId="15" xfId="61" applyNumberFormat="1" applyFont="1" applyFill="1" applyBorder="1" applyAlignment="1">
      <alignment horizontal="right" vertical="center" wrapText="1"/>
    </xf>
    <xf numFmtId="1" fontId="13" fillId="36" borderId="10" xfId="61" applyNumberFormat="1" applyFont="1" applyFill="1" applyBorder="1" applyAlignment="1">
      <alignment horizontal="right" vertical="center" wrapText="1"/>
    </xf>
    <xf numFmtId="49" fontId="13" fillId="0" borderId="10" xfId="61" applyNumberFormat="1" applyFont="1" applyFill="1" applyBorder="1" applyAlignment="1">
      <alignment horizontal="left" vertical="center" wrapText="1"/>
    </xf>
    <xf numFmtId="1" fontId="13" fillId="35" borderId="44" xfId="61" applyNumberFormat="1" applyFont="1" applyFill="1" applyBorder="1" applyAlignment="1">
      <alignment horizontal="right" vertical="center" wrapText="1"/>
    </xf>
    <xf numFmtId="49" fontId="13" fillId="0" borderId="10" xfId="61" applyNumberFormat="1" applyFont="1" applyFill="1" applyBorder="1" applyAlignment="1">
      <alignment horizontal="right" vertical="center" wrapText="1"/>
    </xf>
    <xf numFmtId="1" fontId="13" fillId="0" borderId="50" xfId="61" applyNumberFormat="1" applyFont="1" applyFill="1" applyBorder="1" applyAlignment="1">
      <alignment horizontal="right" vertical="center" wrapText="1"/>
    </xf>
    <xf numFmtId="164" fontId="14" fillId="0" borderId="51" xfId="61" applyNumberFormat="1" applyFont="1" applyFill="1" applyBorder="1" applyAlignment="1">
      <alignment horizontal="center" vertical="center" wrapText="1"/>
    </xf>
    <xf numFmtId="49" fontId="13" fillId="0" borderId="52" xfId="61" applyNumberFormat="1" applyFont="1" applyFill="1" applyBorder="1" applyAlignment="1">
      <alignment horizontal="left" vertical="center" wrapText="1"/>
    </xf>
    <xf numFmtId="1" fontId="13" fillId="0" borderId="17" xfId="61" applyNumberFormat="1" applyFont="1" applyFill="1" applyBorder="1" applyAlignment="1">
      <alignment horizontal="right" vertical="center" wrapText="1"/>
    </xf>
    <xf numFmtId="164" fontId="14" fillId="0" borderId="22" xfId="61" applyNumberFormat="1" applyFont="1" applyFill="1" applyBorder="1" applyAlignment="1">
      <alignment horizontal="center" vertical="center" wrapText="1"/>
    </xf>
    <xf numFmtId="1" fontId="12" fillId="0" borderId="10" xfId="61" applyNumberFormat="1" applyFont="1" applyFill="1" applyBorder="1" applyAlignment="1">
      <alignment horizontal="center" vertical="center" wrapText="1"/>
    </xf>
    <xf numFmtId="1" fontId="12" fillId="0" borderId="16" xfId="61" applyNumberFormat="1" applyFont="1" applyFill="1" applyBorder="1" applyAlignment="1">
      <alignment horizontal="center" vertical="center" wrapText="1"/>
    </xf>
    <xf numFmtId="1" fontId="12" fillId="0" borderId="34" xfId="61" applyNumberFormat="1" applyFont="1" applyFill="1" applyBorder="1" applyAlignment="1">
      <alignment horizontal="center" vertical="center" wrapText="1"/>
    </xf>
    <xf numFmtId="1" fontId="12" fillId="0" borderId="15" xfId="61" applyNumberFormat="1" applyFont="1" applyFill="1" applyBorder="1" applyAlignment="1">
      <alignment vertical="center" wrapText="1"/>
    </xf>
    <xf numFmtId="1" fontId="12" fillId="0" borderId="16" xfId="61" applyNumberFormat="1" applyFont="1" applyFill="1" applyBorder="1" applyAlignment="1">
      <alignment vertical="center" wrapText="1"/>
    </xf>
    <xf numFmtId="1" fontId="12" fillId="33" borderId="27" xfId="61" applyNumberFormat="1" applyFont="1" applyFill="1" applyBorder="1" applyAlignment="1">
      <alignment horizontal="left" vertical="center" wrapText="1"/>
    </xf>
    <xf numFmtId="1" fontId="13" fillId="0" borderId="53" xfId="61" applyNumberFormat="1" applyFont="1" applyFill="1" applyBorder="1" applyAlignment="1">
      <alignment horizontal="right" vertical="center" wrapText="1"/>
    </xf>
    <xf numFmtId="1" fontId="10" fillId="0" borderId="46" xfId="61" applyNumberFormat="1" applyFont="1" applyFill="1" applyBorder="1" applyAlignment="1">
      <alignment horizontal="right" vertical="center" wrapText="1"/>
    </xf>
    <xf numFmtId="1" fontId="12" fillId="33" borderId="54" xfId="61" applyNumberFormat="1" applyFont="1" applyFill="1" applyBorder="1" applyAlignment="1">
      <alignment horizontal="left" vertical="center" wrapText="1"/>
    </xf>
    <xf numFmtId="1" fontId="12" fillId="33" borderId="55" xfId="61" applyNumberFormat="1" applyFont="1" applyFill="1" applyBorder="1" applyAlignment="1">
      <alignment horizontal="left" vertical="center" wrapText="1"/>
    </xf>
    <xf numFmtId="1" fontId="12" fillId="33" borderId="15" xfId="61" applyNumberFormat="1" applyFont="1" applyFill="1" applyBorder="1" applyAlignment="1">
      <alignment vertical="center" wrapText="1"/>
    </xf>
    <xf numFmtId="1" fontId="12" fillId="33" borderId="16" xfId="61" applyNumberFormat="1" applyFont="1" applyFill="1" applyBorder="1" applyAlignment="1">
      <alignment vertical="center" wrapText="1"/>
    </xf>
    <xf numFmtId="49" fontId="10" fillId="33" borderId="10" xfId="61" applyNumberFormat="1" applyFont="1" applyFill="1" applyBorder="1" applyAlignment="1">
      <alignment horizontal="left" vertical="center" wrapText="1"/>
    </xf>
    <xf numFmtId="1" fontId="10" fillId="0" borderId="56" xfId="61" applyNumberFormat="1" applyFont="1" applyFill="1" applyBorder="1" applyAlignment="1">
      <alignment horizontal="right" vertical="center" wrapText="1"/>
    </xf>
    <xf numFmtId="49" fontId="10" fillId="0" borderId="10" xfId="61" applyNumberFormat="1" applyFont="1" applyFill="1" applyBorder="1" applyAlignment="1">
      <alignment horizontal="left" vertical="center" wrapText="1"/>
    </xf>
    <xf numFmtId="1" fontId="12" fillId="33" borderId="56" xfId="61" applyNumberFormat="1" applyFont="1" applyFill="1" applyBorder="1" applyAlignment="1">
      <alignment horizontal="left" vertical="center" wrapText="1"/>
    </xf>
    <xf numFmtId="1" fontId="12" fillId="33" borderId="12" xfId="61" applyNumberFormat="1" applyFont="1" applyFill="1" applyBorder="1" applyAlignment="1">
      <alignment vertical="center" wrapText="1"/>
    </xf>
    <xf numFmtId="1" fontId="12" fillId="33" borderId="26" xfId="61" applyNumberFormat="1" applyFont="1" applyFill="1" applyBorder="1" applyAlignment="1">
      <alignment vertical="center" wrapText="1"/>
    </xf>
    <xf numFmtId="1" fontId="13" fillId="0" borderId="57" xfId="61" applyNumberFormat="1" applyFont="1" applyFill="1" applyBorder="1" applyAlignment="1">
      <alignment horizontal="right" vertical="center" wrapText="1"/>
    </xf>
    <xf numFmtId="1" fontId="10" fillId="0" borderId="50" xfId="61" applyNumberFormat="1" applyFont="1" applyFill="1" applyBorder="1" applyAlignment="1">
      <alignment horizontal="right" vertical="center" wrapText="1"/>
    </xf>
    <xf numFmtId="0" fontId="12" fillId="0" borderId="10" xfId="61" applyNumberFormat="1" applyFont="1" applyFill="1" applyBorder="1" applyAlignment="1">
      <alignment horizontal="center" vertical="center" wrapText="1"/>
    </xf>
    <xf numFmtId="1" fontId="10" fillId="33" borderId="34" xfId="61" applyNumberFormat="1" applyFont="1" applyFill="1" applyBorder="1" applyAlignment="1">
      <alignment horizontal="center" vertical="center" wrapText="1"/>
    </xf>
    <xf numFmtId="49" fontId="10" fillId="33" borderId="58" xfId="61" applyNumberFormat="1" applyFont="1" applyFill="1" applyBorder="1" applyAlignment="1">
      <alignment horizontal="center" vertical="center" wrapText="1"/>
    </xf>
    <xf numFmtId="49" fontId="12" fillId="0" borderId="0" xfId="61" applyNumberFormat="1" applyFont="1" applyFill="1" applyBorder="1" applyAlignment="1">
      <alignment vertical="center" wrapText="1"/>
    </xf>
    <xf numFmtId="49" fontId="12" fillId="0" borderId="0" xfId="61" applyNumberFormat="1" applyFont="1" applyFill="1" applyBorder="1" applyAlignment="1">
      <alignment horizontal="left" vertical="center" wrapText="1"/>
    </xf>
    <xf numFmtId="0" fontId="0" fillId="0" borderId="0" xfId="0" applyAlignment="1">
      <alignment/>
    </xf>
    <xf numFmtId="49" fontId="12" fillId="0" borderId="0" xfId="61" applyNumberFormat="1" applyFont="1" applyFill="1" applyBorder="1" applyAlignment="1">
      <alignment vertical="center"/>
    </xf>
    <xf numFmtId="0" fontId="68" fillId="0" borderId="10" xfId="0" applyFont="1" applyBorder="1" applyAlignment="1">
      <alignment horizontal="center" vertical="center"/>
    </xf>
    <xf numFmtId="49" fontId="10" fillId="33" borderId="59" xfId="61" applyNumberFormat="1" applyFont="1" applyFill="1" applyBorder="1" applyAlignment="1">
      <alignment horizontal="center" vertical="center" wrapText="1"/>
    </xf>
    <xf numFmtId="49" fontId="10" fillId="33" borderId="60" xfId="61" applyNumberFormat="1" applyFont="1" applyFill="1" applyBorder="1" applyAlignment="1">
      <alignment horizontal="center" vertical="center" wrapText="1"/>
    </xf>
    <xf numFmtId="49" fontId="10" fillId="33" borderId="61" xfId="61" applyNumberFormat="1" applyFont="1" applyFill="1" applyBorder="1" applyAlignment="1">
      <alignment horizontal="center" vertical="center" wrapText="1"/>
    </xf>
    <xf numFmtId="49" fontId="10" fillId="33" borderId="62" xfId="61" applyNumberFormat="1" applyFont="1" applyFill="1" applyBorder="1" applyAlignment="1">
      <alignment horizontal="center" vertical="center" wrapText="1"/>
    </xf>
    <xf numFmtId="0" fontId="3" fillId="0" borderId="63" xfId="52" applyFont="1" applyBorder="1" applyAlignment="1">
      <alignment vertical="center"/>
      <protection/>
    </xf>
    <xf numFmtId="1" fontId="10" fillId="0" borderId="61" xfId="61" applyNumberFormat="1" applyFont="1" applyFill="1" applyBorder="1" applyAlignment="1">
      <alignment horizontal="right" vertical="center" wrapText="1"/>
    </xf>
    <xf numFmtId="49" fontId="13" fillId="0" borderId="64" xfId="61" applyNumberFormat="1" applyFont="1" applyFill="1" applyBorder="1" applyAlignment="1">
      <alignment horizontal="left" vertical="center" wrapText="1"/>
    </xf>
    <xf numFmtId="0" fontId="3" fillId="33" borderId="63" xfId="52" applyFont="1" applyFill="1" applyBorder="1" applyAlignment="1">
      <alignment vertical="center"/>
      <protection/>
    </xf>
    <xf numFmtId="0" fontId="3" fillId="0" borderId="60" xfId="52" applyFont="1" applyBorder="1" applyAlignment="1">
      <alignment vertical="center"/>
      <protection/>
    </xf>
    <xf numFmtId="1" fontId="10" fillId="0" borderId="62" xfId="61" applyNumberFormat="1" applyFont="1" applyFill="1" applyBorder="1" applyAlignment="1">
      <alignment horizontal="right" vertical="center" wrapText="1"/>
    </xf>
    <xf numFmtId="1" fontId="10" fillId="0" borderId="65" xfId="61" applyNumberFormat="1" applyFont="1" applyFill="1" applyBorder="1" applyAlignment="1">
      <alignment horizontal="right" vertical="center" wrapText="1"/>
    </xf>
    <xf numFmtId="1" fontId="13" fillId="0" borderId="66" xfId="61" applyNumberFormat="1" applyFont="1" applyFill="1" applyBorder="1" applyAlignment="1">
      <alignment horizontal="right" vertical="center" wrapText="1"/>
    </xf>
    <xf numFmtId="1" fontId="12" fillId="33" borderId="61" xfId="61" applyNumberFormat="1" applyFont="1" applyFill="1" applyBorder="1" applyAlignment="1">
      <alignment horizontal="right" vertical="center" wrapText="1"/>
    </xf>
    <xf numFmtId="0" fontId="3" fillId="0" borderId="67" xfId="52" applyFont="1" applyBorder="1" applyAlignment="1">
      <alignment vertical="center"/>
      <protection/>
    </xf>
    <xf numFmtId="1" fontId="13" fillId="35" borderId="68" xfId="61" applyNumberFormat="1" applyFont="1" applyFill="1" applyBorder="1" applyAlignment="1">
      <alignment horizontal="right" vertical="center" wrapText="1"/>
    </xf>
    <xf numFmtId="0" fontId="3" fillId="0" borderId="69" xfId="52" applyFont="1" applyBorder="1" applyAlignment="1">
      <alignment vertical="center"/>
      <protection/>
    </xf>
    <xf numFmtId="1" fontId="13" fillId="36" borderId="61" xfId="61" applyNumberFormat="1" applyFont="1" applyFill="1" applyBorder="1" applyAlignment="1">
      <alignment horizontal="right" vertical="center" wrapText="1"/>
    </xf>
    <xf numFmtId="1" fontId="13" fillId="35" borderId="61" xfId="61" applyNumberFormat="1" applyFont="1" applyFill="1" applyBorder="1" applyAlignment="1">
      <alignment horizontal="right" vertical="center" wrapText="1"/>
    </xf>
    <xf numFmtId="0" fontId="31" fillId="0" borderId="61" xfId="52" applyFont="1" applyBorder="1">
      <alignment/>
      <protection/>
    </xf>
    <xf numFmtId="0" fontId="3" fillId="0" borderId="70" xfId="52" applyFont="1" applyBorder="1" applyAlignment="1">
      <alignment vertical="center"/>
      <protection/>
    </xf>
    <xf numFmtId="49" fontId="10" fillId="0" borderId="71" xfId="61" applyNumberFormat="1" applyFont="1" applyFill="1" applyBorder="1" applyAlignment="1">
      <alignment horizontal="left" vertical="center" wrapText="1"/>
    </xf>
    <xf numFmtId="164" fontId="31" fillId="0" borderId="72" xfId="52" applyNumberFormat="1" applyFont="1" applyBorder="1">
      <alignment/>
      <protection/>
    </xf>
    <xf numFmtId="164" fontId="14" fillId="35" borderId="73" xfId="61" applyNumberFormat="1" applyFont="1" applyFill="1" applyBorder="1" applyAlignment="1">
      <alignment horizontal="center" vertical="center" wrapText="1"/>
    </xf>
    <xf numFmtId="1" fontId="13" fillId="0" borderId="62" xfId="61" applyNumberFormat="1" applyFont="1" applyFill="1" applyBorder="1" applyAlignment="1">
      <alignment horizontal="right" vertical="center" wrapText="1"/>
    </xf>
    <xf numFmtId="1" fontId="12" fillId="33" borderId="61" xfId="61" applyNumberFormat="1" applyFont="1" applyFill="1" applyBorder="1" applyAlignment="1">
      <alignment horizontal="left" vertical="center" wrapText="1"/>
    </xf>
    <xf numFmtId="1" fontId="13" fillId="0" borderId="68" xfId="61" applyNumberFormat="1" applyFont="1" applyFill="1" applyBorder="1" applyAlignment="1">
      <alignment horizontal="right" vertical="center" wrapText="1"/>
    </xf>
    <xf numFmtId="0" fontId="17" fillId="0" borderId="0" xfId="52" applyFont="1" applyBorder="1" applyAlignment="1">
      <alignment horizontal="right" vertical="top"/>
      <protection/>
    </xf>
    <xf numFmtId="0" fontId="2" fillId="0" borderId="0" xfId="52" applyBorder="1">
      <alignment/>
      <protection/>
    </xf>
    <xf numFmtId="0" fontId="31" fillId="0" borderId="10" xfId="52" applyFont="1" applyBorder="1" applyAlignment="1">
      <alignment horizontal="center"/>
      <protection/>
    </xf>
    <xf numFmtId="49" fontId="5" fillId="0" borderId="0" xfId="61" applyNumberFormat="1" applyFont="1" applyFill="1" applyBorder="1" applyAlignment="1">
      <alignment horizontal="center" vertical="center" wrapText="1"/>
    </xf>
    <xf numFmtId="49" fontId="7" fillId="0" borderId="0" xfId="61" applyNumberFormat="1" applyFont="1" applyFill="1" applyBorder="1" applyAlignment="1">
      <alignment horizontal="left" vertical="center" wrapText="1"/>
    </xf>
    <xf numFmtId="49" fontId="9" fillId="0" borderId="16" xfId="61" applyNumberFormat="1" applyFont="1" applyFill="1" applyBorder="1" applyAlignment="1">
      <alignment horizontal="left" vertical="center" wrapText="1"/>
    </xf>
    <xf numFmtId="49" fontId="9" fillId="0" borderId="55" xfId="61" applyNumberFormat="1" applyFont="1" applyFill="1" applyBorder="1" applyAlignment="1">
      <alignment horizontal="left" vertical="center" wrapText="1"/>
    </xf>
    <xf numFmtId="49" fontId="9" fillId="0" borderId="15" xfId="61" applyNumberFormat="1" applyFont="1" applyFill="1" applyBorder="1" applyAlignment="1">
      <alignment horizontal="left" vertical="center" wrapText="1"/>
    </xf>
    <xf numFmtId="49" fontId="10" fillId="0" borderId="16" xfId="61" applyNumberFormat="1" applyFont="1" applyFill="1" applyBorder="1" applyAlignment="1">
      <alignment horizontal="left" vertical="center" wrapText="1"/>
    </xf>
    <xf numFmtId="49" fontId="10" fillId="0" borderId="55" xfId="61" applyNumberFormat="1" applyFont="1" applyFill="1" applyBorder="1" applyAlignment="1">
      <alignment horizontal="left" vertical="center" wrapText="1"/>
    </xf>
    <xf numFmtId="49" fontId="10" fillId="0" borderId="15" xfId="61" applyNumberFormat="1" applyFont="1" applyFill="1" applyBorder="1" applyAlignment="1">
      <alignment horizontal="left" vertical="center" wrapText="1"/>
    </xf>
    <xf numFmtId="49" fontId="10" fillId="0" borderId="16" xfId="61" applyNumberFormat="1" applyFont="1" applyFill="1" applyBorder="1" applyAlignment="1">
      <alignment horizontal="center" vertical="center" wrapText="1"/>
    </xf>
    <xf numFmtId="49" fontId="10" fillId="0" borderId="55" xfId="61" applyNumberFormat="1" applyFont="1" applyFill="1" applyBorder="1" applyAlignment="1">
      <alignment horizontal="center" vertical="center" wrapText="1"/>
    </xf>
    <xf numFmtId="49" fontId="10" fillId="0" borderId="15" xfId="61" applyNumberFormat="1" applyFont="1" applyFill="1" applyBorder="1" applyAlignment="1">
      <alignment horizontal="center" vertical="center" wrapText="1"/>
    </xf>
    <xf numFmtId="49" fontId="6" fillId="0" borderId="74" xfId="61" applyNumberFormat="1" applyFont="1" applyFill="1" applyBorder="1" applyAlignment="1">
      <alignment horizontal="left" vertical="center" wrapText="1"/>
    </xf>
    <xf numFmtId="49" fontId="10" fillId="33" borderId="75" xfId="61" applyNumberFormat="1" applyFont="1" applyFill="1" applyBorder="1" applyAlignment="1">
      <alignment horizontal="center" vertical="center" wrapText="1"/>
    </xf>
    <xf numFmtId="49" fontId="10" fillId="33" borderId="11" xfId="61" applyNumberFormat="1" applyFont="1" applyFill="1" applyBorder="1" applyAlignment="1">
      <alignment horizontal="center" vertical="center" wrapText="1"/>
    </xf>
    <xf numFmtId="49" fontId="10" fillId="33" borderId="76" xfId="61" applyNumberFormat="1" applyFont="1" applyFill="1" applyBorder="1" applyAlignment="1">
      <alignment horizontal="center" vertical="center" wrapText="1"/>
    </xf>
    <xf numFmtId="49" fontId="10" fillId="33" borderId="31" xfId="61" applyNumberFormat="1" applyFont="1" applyFill="1" applyBorder="1" applyAlignment="1">
      <alignment horizontal="center" vertical="center" wrapText="1"/>
    </xf>
    <xf numFmtId="49" fontId="11" fillId="33" borderId="43" xfId="61" applyNumberFormat="1" applyFont="1" applyFill="1" applyBorder="1" applyAlignment="1">
      <alignment horizontal="center" vertical="center" wrapText="1"/>
    </xf>
    <xf numFmtId="49" fontId="11" fillId="33" borderId="77" xfId="61" applyNumberFormat="1" applyFont="1" applyFill="1" applyBorder="1" applyAlignment="1">
      <alignment horizontal="center" vertical="center" wrapText="1"/>
    </xf>
    <xf numFmtId="49" fontId="11" fillId="33" borderId="78" xfId="61" applyNumberFormat="1" applyFont="1" applyFill="1" applyBorder="1" applyAlignment="1">
      <alignment horizontal="center" vertical="center" wrapText="1"/>
    </xf>
    <xf numFmtId="49" fontId="10" fillId="33" borderId="79" xfId="61" applyNumberFormat="1" applyFont="1" applyFill="1" applyBorder="1" applyAlignment="1">
      <alignment horizontal="center" vertical="center" wrapText="1"/>
    </xf>
    <xf numFmtId="49" fontId="10" fillId="33" borderId="13" xfId="61" applyNumberFormat="1" applyFont="1" applyFill="1" applyBorder="1" applyAlignment="1">
      <alignment horizontal="center" vertical="center" wrapText="1"/>
    </xf>
    <xf numFmtId="1" fontId="10" fillId="33" borderId="16" xfId="61" applyNumberFormat="1" applyFont="1" applyFill="1" applyBorder="1" applyAlignment="1">
      <alignment horizontal="center" vertical="center" wrapText="1"/>
    </xf>
    <xf numFmtId="1" fontId="10" fillId="33" borderId="15" xfId="61" applyNumberFormat="1" applyFont="1" applyFill="1" applyBorder="1" applyAlignment="1">
      <alignment horizontal="center" vertical="center" wrapText="1"/>
    </xf>
    <xf numFmtId="0" fontId="2" fillId="0" borderId="73" xfId="52" applyBorder="1" applyAlignment="1">
      <alignment horizontal="center" vertical="center"/>
      <protection/>
    </xf>
    <xf numFmtId="1" fontId="12" fillId="0" borderId="35" xfId="61" applyNumberFormat="1" applyFont="1" applyFill="1" applyBorder="1" applyAlignment="1">
      <alignment horizontal="center" vertical="center" wrapText="1"/>
    </xf>
    <xf numFmtId="1" fontId="12" fillId="0" borderId="36" xfId="61" applyNumberFormat="1" applyFont="1" applyFill="1" applyBorder="1" applyAlignment="1">
      <alignment horizontal="center" vertical="center" wrapText="1"/>
    </xf>
    <xf numFmtId="0" fontId="10" fillId="34" borderId="27" xfId="52" applyFont="1" applyFill="1" applyBorder="1" applyAlignment="1">
      <alignment horizontal="left"/>
      <protection/>
    </xf>
    <xf numFmtId="0" fontId="17" fillId="0" borderId="26" xfId="52" applyFont="1" applyBorder="1" applyAlignment="1">
      <alignment horizontal="left" wrapText="1"/>
      <protection/>
    </xf>
    <xf numFmtId="0" fontId="17" fillId="0" borderId="27" xfId="52" applyFont="1" applyBorder="1" applyAlignment="1">
      <alignment horizontal="left" wrapText="1"/>
      <protection/>
    </xf>
    <xf numFmtId="0" fontId="2" fillId="0" borderId="0" xfId="52" applyAlignment="1">
      <alignment horizontal="center" wrapText="1"/>
      <protection/>
    </xf>
    <xf numFmtId="0" fontId="2" fillId="0" borderId="49" xfId="52" applyBorder="1" applyAlignment="1">
      <alignment horizontal="right" vertical="center"/>
      <protection/>
    </xf>
    <xf numFmtId="0" fontId="2" fillId="0" borderId="11" xfId="52" applyBorder="1" applyAlignment="1">
      <alignment horizontal="right" vertical="center"/>
      <protection/>
    </xf>
    <xf numFmtId="49" fontId="6" fillId="0" borderId="80" xfId="61" applyNumberFormat="1" applyFont="1" applyFill="1" applyBorder="1" applyAlignment="1">
      <alignment horizontal="left" vertical="center" wrapText="1"/>
    </xf>
    <xf numFmtId="49" fontId="10" fillId="33" borderId="81" xfId="61" applyNumberFormat="1" applyFont="1" applyFill="1" applyBorder="1" applyAlignment="1">
      <alignment horizontal="center" vertical="center" wrapText="1"/>
    </xf>
    <xf numFmtId="49" fontId="11" fillId="33" borderId="82" xfId="61" applyNumberFormat="1" applyFont="1" applyFill="1" applyBorder="1" applyAlignment="1">
      <alignment horizontal="center" vertical="center" wrapText="1"/>
    </xf>
    <xf numFmtId="49" fontId="11" fillId="33" borderId="83" xfId="61" applyNumberFormat="1" applyFont="1" applyFill="1" applyBorder="1" applyAlignment="1">
      <alignment horizontal="center" vertical="center" wrapText="1"/>
    </xf>
    <xf numFmtId="49" fontId="11" fillId="33" borderId="84" xfId="61" applyNumberFormat="1" applyFont="1" applyFill="1" applyBorder="1" applyAlignment="1">
      <alignment horizontal="center" vertical="center" wrapText="1"/>
    </xf>
    <xf numFmtId="1" fontId="10" fillId="33" borderId="26" xfId="61" applyNumberFormat="1" applyFont="1" applyFill="1" applyBorder="1" applyAlignment="1">
      <alignment horizontal="center" vertical="center" wrapText="1"/>
    </xf>
    <xf numFmtId="1" fontId="10" fillId="33" borderId="12" xfId="61" applyNumberFormat="1" applyFont="1" applyFill="1" applyBorder="1" applyAlignment="1">
      <alignment horizontal="center" vertical="center" wrapText="1"/>
    </xf>
    <xf numFmtId="1" fontId="12" fillId="0" borderId="16" xfId="61" applyNumberFormat="1" applyFont="1" applyFill="1" applyBorder="1" applyAlignment="1">
      <alignment horizontal="center" vertical="center" wrapText="1"/>
    </xf>
    <xf numFmtId="1" fontId="12" fillId="0" borderId="15" xfId="61" applyNumberFormat="1" applyFont="1" applyFill="1" applyBorder="1" applyAlignment="1">
      <alignment horizontal="center" vertical="center" wrapText="1"/>
    </xf>
    <xf numFmtId="164" fontId="14" fillId="0" borderId="51" xfId="61" applyNumberFormat="1" applyFont="1" applyFill="1" applyBorder="1" applyAlignment="1">
      <alignment horizontal="center" vertical="center" wrapText="1"/>
    </xf>
    <xf numFmtId="164" fontId="14" fillId="0" borderId="52" xfId="61" applyNumberFormat="1" applyFont="1" applyFill="1" applyBorder="1" applyAlignment="1">
      <alignment horizontal="center" vertical="center" wrapText="1"/>
    </xf>
    <xf numFmtId="164" fontId="14" fillId="0" borderId="26" xfId="61" applyNumberFormat="1" applyFont="1" applyFill="1" applyBorder="1" applyAlignment="1">
      <alignment horizontal="center" vertical="center" wrapText="1"/>
    </xf>
    <xf numFmtId="164" fontId="14" fillId="0" borderId="12" xfId="61" applyNumberFormat="1" applyFont="1" applyFill="1" applyBorder="1" applyAlignment="1">
      <alignment horizontal="center" vertical="center" wrapText="1"/>
    </xf>
    <xf numFmtId="164" fontId="14" fillId="0" borderId="22" xfId="61" applyNumberFormat="1" applyFont="1" applyFill="1" applyBorder="1" applyAlignment="1">
      <alignment horizontal="center" vertical="center" wrapText="1"/>
    </xf>
    <xf numFmtId="164" fontId="14" fillId="0" borderId="21" xfId="61" applyNumberFormat="1" applyFont="1" applyFill="1" applyBorder="1" applyAlignment="1">
      <alignment horizontal="center" vertical="center" wrapText="1"/>
    </xf>
    <xf numFmtId="164" fontId="14" fillId="35" borderId="73" xfId="61" applyNumberFormat="1" applyFont="1" applyFill="1" applyBorder="1" applyAlignment="1">
      <alignment horizontal="center" vertical="center" wrapText="1"/>
    </xf>
    <xf numFmtId="164" fontId="14" fillId="35" borderId="85" xfId="61" applyNumberFormat="1" applyFont="1" applyFill="1" applyBorder="1" applyAlignment="1">
      <alignment horizontal="center" vertical="center" wrapText="1"/>
    </xf>
    <xf numFmtId="164" fontId="14" fillId="36" borderId="16" xfId="61" applyNumberFormat="1" applyFont="1" applyFill="1" applyBorder="1" applyAlignment="1">
      <alignment horizontal="center" vertical="center" wrapText="1"/>
    </xf>
    <xf numFmtId="164" fontId="14" fillId="36" borderId="15" xfId="61" applyNumberFormat="1" applyFont="1" applyFill="1" applyBorder="1" applyAlignment="1">
      <alignment horizontal="center" vertical="center" wrapText="1"/>
    </xf>
    <xf numFmtId="164" fontId="12" fillId="0" borderId="16" xfId="61" applyNumberFormat="1" applyFont="1" applyFill="1" applyBorder="1" applyAlignment="1">
      <alignment horizontal="center" vertical="center" wrapText="1"/>
    </xf>
    <xf numFmtId="164" fontId="12" fillId="0" borderId="15" xfId="61" applyNumberFormat="1" applyFont="1" applyFill="1" applyBorder="1" applyAlignment="1">
      <alignment horizontal="center" vertical="center" wrapText="1"/>
    </xf>
    <xf numFmtId="0" fontId="17" fillId="0" borderId="73" xfId="52" applyFont="1" applyBorder="1" applyAlignment="1">
      <alignment horizontal="left" wrapText="1"/>
      <protection/>
    </xf>
    <xf numFmtId="0" fontId="17" fillId="0" borderId="0" xfId="52" applyFont="1" applyBorder="1" applyAlignment="1">
      <alignment horizontal="left" wrapText="1"/>
      <protection/>
    </xf>
    <xf numFmtId="164" fontId="12" fillId="0" borderId="86" xfId="61" applyNumberFormat="1" applyFont="1" applyFill="1" applyBorder="1" applyAlignment="1">
      <alignment horizontal="center" vertical="center" wrapText="1"/>
    </xf>
    <xf numFmtId="164" fontId="12" fillId="0" borderId="71" xfId="61" applyNumberFormat="1" applyFont="1" applyFill="1" applyBorder="1" applyAlignment="1">
      <alignment horizontal="center" vertical="center" wrapText="1"/>
    </xf>
    <xf numFmtId="164" fontId="12" fillId="0" borderId="35" xfId="61" applyNumberFormat="1" applyFont="1" applyFill="1" applyBorder="1" applyAlignment="1">
      <alignment horizontal="center" vertical="center" wrapText="1"/>
    </xf>
    <xf numFmtId="164" fontId="12" fillId="0" borderId="36" xfId="61" applyNumberFormat="1" applyFont="1" applyFill="1" applyBorder="1" applyAlignment="1">
      <alignment horizontal="center" vertical="center" wrapText="1"/>
    </xf>
    <xf numFmtId="49" fontId="9" fillId="0" borderId="16" xfId="61" applyNumberFormat="1" applyFont="1" applyFill="1" applyBorder="1" applyAlignment="1">
      <alignment horizontal="left" vertical="center"/>
    </xf>
    <xf numFmtId="49" fontId="9" fillId="0" borderId="55" xfId="61" applyNumberFormat="1" applyFont="1" applyFill="1" applyBorder="1" applyAlignment="1">
      <alignment horizontal="left" vertical="center"/>
    </xf>
    <xf numFmtId="49" fontId="9" fillId="0" borderId="15" xfId="61" applyNumberFormat="1" applyFont="1" applyFill="1" applyBorder="1" applyAlignment="1">
      <alignment horizontal="left" vertical="center"/>
    </xf>
    <xf numFmtId="49" fontId="6" fillId="0" borderId="0" xfId="61" applyNumberFormat="1" applyFont="1" applyFill="1" applyBorder="1" applyAlignment="1">
      <alignment horizontal="left" vertical="center" wrapText="1"/>
    </xf>
    <xf numFmtId="49" fontId="10" fillId="33" borderId="87" xfId="61" applyNumberFormat="1" applyFont="1" applyFill="1" applyBorder="1" applyAlignment="1">
      <alignment horizontal="center" vertical="center" wrapText="1"/>
    </xf>
    <xf numFmtId="49" fontId="10" fillId="33" borderId="60" xfId="61" applyNumberFormat="1" applyFont="1" applyFill="1" applyBorder="1" applyAlignment="1">
      <alignment horizontal="center" vertical="center" wrapText="1"/>
    </xf>
    <xf numFmtId="49" fontId="10" fillId="33" borderId="88" xfId="61" applyNumberFormat="1" applyFont="1" applyFill="1" applyBorder="1" applyAlignment="1">
      <alignment horizontal="center" vertical="center" wrapText="1"/>
    </xf>
    <xf numFmtId="49" fontId="11" fillId="33" borderId="89" xfId="61" applyNumberFormat="1" applyFont="1" applyFill="1" applyBorder="1" applyAlignment="1">
      <alignment horizontal="center" vertical="center" wrapText="1"/>
    </xf>
    <xf numFmtId="1" fontId="10" fillId="33" borderId="27" xfId="61" applyNumberFormat="1" applyFont="1" applyFill="1" applyBorder="1" applyAlignment="1">
      <alignment horizontal="center" vertical="center" wrapText="1"/>
    </xf>
  </cellXfs>
  <cellStyles count="6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VulcanStyle1" xfId="61"/>
    <cellStyle name="VulcanStyle10" xfId="62"/>
    <cellStyle name="VulcanStyle11" xfId="63"/>
    <cellStyle name="VulcanStyle12" xfId="64"/>
    <cellStyle name="VulcanStyle13" xfId="65"/>
    <cellStyle name="VulcanStyle2" xfId="66"/>
    <cellStyle name="VulcanStyle3" xfId="67"/>
    <cellStyle name="VulcanStyle4" xfId="68"/>
    <cellStyle name="VulcanStyle5" xfId="69"/>
    <cellStyle name="VulcanStyle6" xfId="70"/>
    <cellStyle name="VulcanStyle7" xfId="71"/>
    <cellStyle name="VulcanStyle8" xfId="72"/>
    <cellStyle name="VulcanStyle9" xfId="73"/>
    <cellStyle name="Currency" xfId="74"/>
    <cellStyle name="Currency [0]" xfId="75"/>
    <cellStyle name="Złe" xfId="76"/>
  </cellStyles>
  <dxfs count="41">
    <dxf>
      <fill>
        <patternFill>
          <bgColor theme="9" tint="0.3999499976634979"/>
        </patternFill>
      </fill>
    </dxf>
    <dxf>
      <fill>
        <patternFill>
          <bgColor theme="6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theme="6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theme="6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indexed="52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theme="9" tint="0.3999499976634979"/>
        </patternFill>
      </fill>
    </dxf>
    <dxf>
      <fill>
        <patternFill>
          <bgColor theme="6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theme="6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theme="6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theme="6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theme="6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theme="6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theme="6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theme="6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theme="6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theme="6" tint="0.5999600291252136"/>
        </patternFill>
      </fill>
    </dxf>
    <dxf>
      <fill>
        <patternFill>
          <bgColor indexed="29"/>
        </patternFill>
      </fill>
    </dxf>
    <dxf>
      <fill>
        <patternFill>
          <bgColor theme="6" tint="0.5999600291252136"/>
        </patternFill>
      </fill>
    </dxf>
    <dxf>
      <fill>
        <patternFill>
          <bgColor rgb="FFFF5050"/>
        </patternFill>
      </fill>
    </dxf>
    <dxf>
      <fill>
        <patternFill>
          <bgColor theme="6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Plany%20Naucz%20ZSZ\PLANY%20NAUCZ%20ZSZ%202012+kalkulatory%20plan&#243;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zkPlanyNaucz 12-13"/>
      <sheetName val="SPNtu+sp 11-12"/>
      <sheetName val="CKUiP"/>
      <sheetName val="Spis zaw w CKUiP"/>
      <sheetName val="kalkulator 1w"/>
      <sheetName val="kalkulator 1TB"/>
      <sheetName val="kalkulator 1TE"/>
      <sheetName val="kalkulator 1TEl"/>
      <sheetName val="kalkulator 1TH"/>
      <sheetName val="kalkulator 1TLg"/>
      <sheetName val="kalkulator 1TM"/>
      <sheetName val="kalkulator 1TPs"/>
      <sheetName val="kalkulator 1TTi"/>
      <sheetName val="kalkulator 1TŻiUG"/>
      <sheetName val="kalkulator 1TUF"/>
      <sheetName val="kalkulator "/>
    </sheetNames>
    <sheetDataSet>
      <sheetData sheetId="5">
        <row r="1">
          <cell r="L1" t="str">
            <v>min wymiar godz.w klasie</v>
          </cell>
          <cell r="M1" t="str">
            <v>śr wymiar tyg. w roku</v>
          </cell>
        </row>
        <row r="2">
          <cell r="L2">
            <v>30</v>
          </cell>
          <cell r="M2">
            <v>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0"/>
  <sheetViews>
    <sheetView zoomScale="90" zoomScaleNormal="90" zoomScaleSheetLayoutView="90" zoomScalePageLayoutView="0" workbookViewId="0" topLeftCell="A27">
      <selection activeCell="E58" sqref="E58"/>
    </sheetView>
  </sheetViews>
  <sheetFormatPr defaultColWidth="8.796875" defaultRowHeight="14.25"/>
  <cols>
    <col min="1" max="1" width="4.19921875" style="3" customWidth="1"/>
    <col min="2" max="2" width="37.8984375" style="3" customWidth="1"/>
    <col min="3" max="10" width="5.8984375" style="3" customWidth="1"/>
    <col min="11" max="11" width="9" style="3" customWidth="1"/>
    <col min="12" max="12" width="10" style="3" customWidth="1"/>
    <col min="13" max="13" width="9.8984375" style="3" customWidth="1"/>
    <col min="14" max="14" width="9.59765625" style="3" hidden="1" customWidth="1"/>
    <col min="15" max="15" width="9.09765625" style="3" customWidth="1"/>
    <col min="16" max="16" width="7.09765625" style="3" customWidth="1"/>
    <col min="17" max="17" width="7.59765625" style="3" customWidth="1"/>
    <col min="18" max="18" width="9" style="3" customWidth="1"/>
    <col min="19" max="19" width="6.69921875" style="3" customWidth="1"/>
    <col min="20" max="16384" width="9" style="3" customWidth="1"/>
  </cols>
  <sheetData>
    <row r="1" spans="1:13" ht="39" customHeight="1">
      <c r="A1" s="1"/>
      <c r="B1" s="189" t="s">
        <v>52</v>
      </c>
      <c r="C1" s="189"/>
      <c r="D1" s="189"/>
      <c r="E1" s="189"/>
      <c r="F1" s="189"/>
      <c r="G1" s="189"/>
      <c r="H1" s="189"/>
      <c r="I1" s="189"/>
      <c r="J1" s="189"/>
      <c r="K1" s="189"/>
      <c r="L1" s="2" t="str">
        <f>'[1]kalkulator 1TB'!L1</f>
        <v>min wymiar godz.w klasie</v>
      </c>
      <c r="M1" s="2" t="str">
        <f>'[1]kalkulator 1TB'!M1</f>
        <v>śr wymiar tyg. w roku</v>
      </c>
    </row>
    <row r="2" spans="1:14" ht="20.25">
      <c r="A2" s="1"/>
      <c r="B2" s="4"/>
      <c r="C2" s="190"/>
      <c r="D2" s="190"/>
      <c r="E2" s="190"/>
      <c r="F2" s="190"/>
      <c r="G2" s="190"/>
      <c r="H2" s="190"/>
      <c r="I2" s="190"/>
      <c r="J2" s="190"/>
      <c r="K2" s="190"/>
      <c r="L2" s="5">
        <f>'[1]kalkulator 1TB'!L2</f>
        <v>30</v>
      </c>
      <c r="M2" s="5">
        <f>'[1]kalkulator 1TB'!M2</f>
        <v>37</v>
      </c>
      <c r="N2" s="6"/>
    </row>
    <row r="3" spans="1:14" ht="35.25" customHeight="1">
      <c r="A3" s="7" t="s">
        <v>0</v>
      </c>
      <c r="B3" s="191" t="s">
        <v>53</v>
      </c>
      <c r="C3" s="192"/>
      <c r="D3" s="192"/>
      <c r="E3" s="192"/>
      <c r="F3" s="192"/>
      <c r="G3" s="193"/>
      <c r="H3" s="194" t="s">
        <v>50</v>
      </c>
      <c r="I3" s="195"/>
      <c r="J3" s="196"/>
      <c r="K3" s="8" t="s">
        <v>3</v>
      </c>
      <c r="L3" s="5"/>
      <c r="M3" s="5"/>
      <c r="N3" s="6"/>
    </row>
    <row r="4" spans="1:14" ht="18.75" customHeight="1">
      <c r="A4" s="9" t="s">
        <v>2</v>
      </c>
      <c r="B4" s="194" t="s">
        <v>54</v>
      </c>
      <c r="C4" s="195"/>
      <c r="D4" s="195"/>
      <c r="E4" s="195"/>
      <c r="F4" s="195"/>
      <c r="G4" s="196"/>
      <c r="H4" s="197" t="s">
        <v>1</v>
      </c>
      <c r="I4" s="198"/>
      <c r="J4" s="199"/>
      <c r="K4" s="8" t="s">
        <v>56</v>
      </c>
      <c r="L4" s="5"/>
      <c r="M4" s="5"/>
      <c r="N4" s="6"/>
    </row>
    <row r="5" spans="1:14" ht="18.75" customHeight="1">
      <c r="A5" s="104"/>
      <c r="B5" s="105"/>
      <c r="C5" s="105"/>
      <c r="D5" s="105"/>
      <c r="E5" s="105"/>
      <c r="F5" s="105"/>
      <c r="G5" s="105"/>
      <c r="H5" s="106"/>
      <c r="I5" s="106"/>
      <c r="J5" s="106"/>
      <c r="K5" s="106"/>
      <c r="L5" s="5"/>
      <c r="M5" s="5"/>
      <c r="N5" s="6"/>
    </row>
    <row r="6" spans="1:11" ht="21" thickBot="1">
      <c r="A6" s="1"/>
      <c r="B6" s="4" t="s">
        <v>4</v>
      </c>
      <c r="C6" s="200" t="s">
        <v>55</v>
      </c>
      <c r="D6" s="200"/>
      <c r="E6" s="200"/>
      <c r="F6" s="200"/>
      <c r="G6" s="200"/>
      <c r="H6" s="200"/>
      <c r="I6" s="200"/>
      <c r="J6" s="200"/>
      <c r="K6" s="200"/>
    </row>
    <row r="7" spans="1:11" ht="19.5" customHeight="1" thickTop="1">
      <c r="A7" s="201" t="s">
        <v>5</v>
      </c>
      <c r="B7" s="203" t="s">
        <v>6</v>
      </c>
      <c r="C7" s="205" t="s">
        <v>7</v>
      </c>
      <c r="D7" s="206"/>
      <c r="E7" s="206"/>
      <c r="F7" s="206"/>
      <c r="G7" s="206"/>
      <c r="H7" s="206"/>
      <c r="I7" s="206"/>
      <c r="J7" s="207"/>
      <c r="K7" s="208" t="s">
        <v>8</v>
      </c>
    </row>
    <row r="8" spans="1:14" ht="15.75">
      <c r="A8" s="202"/>
      <c r="B8" s="204"/>
      <c r="C8" s="210">
        <v>1</v>
      </c>
      <c r="D8" s="211"/>
      <c r="E8" s="210">
        <v>2</v>
      </c>
      <c r="F8" s="211"/>
      <c r="G8" s="210">
        <v>3</v>
      </c>
      <c r="H8" s="211"/>
      <c r="I8" s="210">
        <v>4</v>
      </c>
      <c r="J8" s="211"/>
      <c r="K8" s="209"/>
      <c r="M8" s="218"/>
      <c r="N8" s="218" t="s">
        <v>9</v>
      </c>
    </row>
    <row r="9" spans="1:14" ht="15.75">
      <c r="A9" s="10"/>
      <c r="B9" s="11" t="s">
        <v>10</v>
      </c>
      <c r="C9" s="13" t="s">
        <v>11</v>
      </c>
      <c r="D9" s="13" t="s">
        <v>12</v>
      </c>
      <c r="E9" s="13" t="s">
        <v>11</v>
      </c>
      <c r="F9" s="13" t="s">
        <v>12</v>
      </c>
      <c r="G9" s="13" t="s">
        <v>11</v>
      </c>
      <c r="H9" s="13" t="s">
        <v>12</v>
      </c>
      <c r="I9" s="13" t="s">
        <v>11</v>
      </c>
      <c r="J9" s="13" t="s">
        <v>12</v>
      </c>
      <c r="K9" s="12" t="s">
        <v>10</v>
      </c>
      <c r="M9" s="218"/>
      <c r="N9" s="218"/>
    </row>
    <row r="10" spans="1:14" ht="15.75">
      <c r="A10" s="14">
        <v>1</v>
      </c>
      <c r="B10" s="15" t="s">
        <v>13</v>
      </c>
      <c r="C10" s="16">
        <v>3</v>
      </c>
      <c r="D10" s="17"/>
      <c r="E10" s="16">
        <v>3</v>
      </c>
      <c r="F10" s="17"/>
      <c r="G10" s="16">
        <v>3</v>
      </c>
      <c r="H10" s="17"/>
      <c r="I10" s="18">
        <v>3</v>
      </c>
      <c r="J10" s="18">
        <v>3</v>
      </c>
      <c r="K10" s="19">
        <f>SUM(C10:H10)+((I10+J10)/2)</f>
        <v>12</v>
      </c>
      <c r="L10" s="20"/>
      <c r="M10" s="21">
        <f>C10*$L$2+E10*$L$2+G10*$L$2+((I10+J10)/2)*$L$2</f>
        <v>360</v>
      </c>
      <c r="N10" s="21">
        <f>C10*$M$2+E10*$M$2+G10*$M$2+((I10+J10)/2)*$M$2</f>
        <v>444</v>
      </c>
    </row>
    <row r="11" spans="1:15" ht="15.75">
      <c r="A11" s="14">
        <v>2</v>
      </c>
      <c r="B11" s="15" t="s">
        <v>14</v>
      </c>
      <c r="C11" s="16">
        <v>2</v>
      </c>
      <c r="D11" s="17"/>
      <c r="E11" s="16">
        <v>2</v>
      </c>
      <c r="F11" s="17"/>
      <c r="G11" s="16">
        <v>2</v>
      </c>
      <c r="H11" s="17"/>
      <c r="I11" s="22">
        <v>3</v>
      </c>
      <c r="J11" s="22">
        <v>3</v>
      </c>
      <c r="K11" s="19">
        <f>SUM(C11:H11)+((I11+J11)/2)</f>
        <v>9</v>
      </c>
      <c r="L11" s="219"/>
      <c r="M11" s="21">
        <f aca="true" t="shared" si="0" ref="M11:M30">C11*$L$2+E11*$L$2+G11*$L$2+((I11+J11)/2)*$L$2</f>
        <v>270</v>
      </c>
      <c r="N11" s="21">
        <f aca="true" t="shared" si="1" ref="N11:N25">C11*$M$2+E11*$M$2+G11*$M$2+((I11+J11)/2)*$M$2</f>
        <v>333</v>
      </c>
      <c r="O11" s="212">
        <f>M11+M12</f>
        <v>450</v>
      </c>
    </row>
    <row r="12" spans="1:15" ht="15.75">
      <c r="A12" s="14">
        <v>3</v>
      </c>
      <c r="B12" s="15" t="s">
        <v>15</v>
      </c>
      <c r="C12" s="16">
        <v>2</v>
      </c>
      <c r="D12" s="17"/>
      <c r="E12" s="16">
        <v>1</v>
      </c>
      <c r="F12" s="17"/>
      <c r="G12" s="16">
        <v>1</v>
      </c>
      <c r="H12" s="17"/>
      <c r="I12" s="18">
        <v>2</v>
      </c>
      <c r="J12" s="18">
        <v>2</v>
      </c>
      <c r="K12" s="19">
        <f aca="true" t="shared" si="2" ref="K12:K30">SUM(C12:H12)+((I12+J12)/2)</f>
        <v>6</v>
      </c>
      <c r="L12" s="220"/>
      <c r="M12" s="21">
        <f t="shared" si="0"/>
        <v>180</v>
      </c>
      <c r="N12" s="21">
        <f t="shared" si="1"/>
        <v>222</v>
      </c>
      <c r="O12" s="212"/>
    </row>
    <row r="13" spans="1:14" ht="15.75">
      <c r="A13" s="14">
        <v>4</v>
      </c>
      <c r="B13" s="15" t="s">
        <v>16</v>
      </c>
      <c r="C13" s="16">
        <v>1</v>
      </c>
      <c r="D13" s="17"/>
      <c r="E13" s="16">
        <v>1</v>
      </c>
      <c r="F13" s="17"/>
      <c r="G13" s="16"/>
      <c r="H13" s="17"/>
      <c r="I13" s="22"/>
      <c r="J13" s="22"/>
      <c r="K13" s="19">
        <f t="shared" si="2"/>
        <v>2</v>
      </c>
      <c r="L13" s="20"/>
      <c r="M13" s="21">
        <f t="shared" si="0"/>
        <v>60</v>
      </c>
      <c r="N13" s="21">
        <f t="shared" si="1"/>
        <v>74</v>
      </c>
    </row>
    <row r="14" spans="1:14" ht="15.75">
      <c r="A14" s="14">
        <v>5</v>
      </c>
      <c r="B14" s="15" t="s">
        <v>17</v>
      </c>
      <c r="C14" s="23"/>
      <c r="D14" s="24"/>
      <c r="E14" s="23">
        <v>1</v>
      </c>
      <c r="F14" s="24"/>
      <c r="G14" s="16"/>
      <c r="H14" s="17"/>
      <c r="I14" s="22"/>
      <c r="J14" s="22"/>
      <c r="K14" s="19">
        <f t="shared" si="2"/>
        <v>1</v>
      </c>
      <c r="L14" s="20"/>
      <c r="M14" s="21">
        <f t="shared" si="0"/>
        <v>30</v>
      </c>
      <c r="N14" s="21">
        <f t="shared" si="1"/>
        <v>37</v>
      </c>
    </row>
    <row r="15" spans="1:14" ht="15.75">
      <c r="A15" s="14">
        <v>6</v>
      </c>
      <c r="B15" s="15" t="s">
        <v>18</v>
      </c>
      <c r="C15" s="16">
        <v>1</v>
      </c>
      <c r="D15" s="17"/>
      <c r="E15" s="23"/>
      <c r="F15" s="24"/>
      <c r="G15" s="25"/>
      <c r="H15" s="24"/>
      <c r="I15" s="26"/>
      <c r="J15" s="26"/>
      <c r="K15" s="19">
        <f t="shared" si="2"/>
        <v>1</v>
      </c>
      <c r="L15" s="20"/>
      <c r="M15" s="21">
        <f t="shared" si="0"/>
        <v>30</v>
      </c>
      <c r="N15" s="21">
        <f t="shared" si="1"/>
        <v>37</v>
      </c>
    </row>
    <row r="16" spans="1:14" ht="15.75">
      <c r="A16" s="14">
        <v>7</v>
      </c>
      <c r="B16" s="15" t="s">
        <v>19</v>
      </c>
      <c r="C16" s="16">
        <v>2</v>
      </c>
      <c r="D16" s="17"/>
      <c r="E16" s="16">
        <v>2</v>
      </c>
      <c r="F16" s="17"/>
      <c r="G16" s="23">
        <v>3</v>
      </c>
      <c r="H16" s="24"/>
      <c r="I16" s="18">
        <v>3</v>
      </c>
      <c r="J16" s="18">
        <v>3</v>
      </c>
      <c r="K16" s="19">
        <f t="shared" si="2"/>
        <v>10</v>
      </c>
      <c r="L16" s="20"/>
      <c r="M16" s="21">
        <f t="shared" si="0"/>
        <v>300</v>
      </c>
      <c r="N16" s="21">
        <f t="shared" si="1"/>
        <v>370</v>
      </c>
    </row>
    <row r="17" spans="1:14" ht="15.75">
      <c r="A17" s="14">
        <v>8</v>
      </c>
      <c r="B17" s="15" t="s">
        <v>20</v>
      </c>
      <c r="C17" s="16">
        <v>1</v>
      </c>
      <c r="D17" s="17"/>
      <c r="E17" s="16"/>
      <c r="F17" s="17"/>
      <c r="G17" s="16"/>
      <c r="H17" s="17"/>
      <c r="I17" s="26"/>
      <c r="J17" s="26"/>
      <c r="K17" s="19">
        <f t="shared" si="2"/>
        <v>1</v>
      </c>
      <c r="L17" s="20"/>
      <c r="M17" s="21">
        <f t="shared" si="0"/>
        <v>30</v>
      </c>
      <c r="N17" s="21">
        <f t="shared" si="1"/>
        <v>37</v>
      </c>
    </row>
    <row r="18" spans="1:14" ht="15.75">
      <c r="A18" s="14">
        <v>9</v>
      </c>
      <c r="B18" s="15" t="s">
        <v>21</v>
      </c>
      <c r="C18" s="16">
        <v>1</v>
      </c>
      <c r="D18" s="17"/>
      <c r="E18" s="16"/>
      <c r="F18" s="17"/>
      <c r="G18" s="16"/>
      <c r="H18" s="17"/>
      <c r="I18" s="18"/>
      <c r="J18" s="18"/>
      <c r="K18" s="19">
        <f t="shared" si="2"/>
        <v>1</v>
      </c>
      <c r="L18" s="20"/>
      <c r="M18" s="21">
        <f t="shared" si="0"/>
        <v>30</v>
      </c>
      <c r="N18" s="21">
        <f t="shared" si="1"/>
        <v>37</v>
      </c>
    </row>
    <row r="19" spans="1:14" ht="15.75">
      <c r="A19" s="14">
        <v>10</v>
      </c>
      <c r="B19" s="15" t="s">
        <v>22</v>
      </c>
      <c r="C19" s="16">
        <v>1</v>
      </c>
      <c r="D19" s="17"/>
      <c r="E19" s="16"/>
      <c r="F19" s="17"/>
      <c r="G19" s="16"/>
      <c r="H19" s="17"/>
      <c r="I19" s="26"/>
      <c r="J19" s="26"/>
      <c r="K19" s="19">
        <f t="shared" si="2"/>
        <v>1</v>
      </c>
      <c r="L19" s="20"/>
      <c r="M19" s="21">
        <f t="shared" si="0"/>
        <v>30</v>
      </c>
      <c r="N19" s="21">
        <f t="shared" si="1"/>
        <v>37</v>
      </c>
    </row>
    <row r="20" spans="1:14" ht="15.75">
      <c r="A20" s="14">
        <v>11</v>
      </c>
      <c r="B20" s="15" t="s">
        <v>23</v>
      </c>
      <c r="C20" s="23">
        <v>1</v>
      </c>
      <c r="D20" s="24"/>
      <c r="E20" s="16"/>
      <c r="F20" s="17"/>
      <c r="G20" s="16"/>
      <c r="H20" s="17"/>
      <c r="I20" s="22"/>
      <c r="J20" s="22"/>
      <c r="K20" s="19">
        <f t="shared" si="2"/>
        <v>1</v>
      </c>
      <c r="L20" s="20"/>
      <c r="M20" s="21">
        <f t="shared" si="0"/>
        <v>30</v>
      </c>
      <c r="N20" s="21">
        <f t="shared" si="1"/>
        <v>37</v>
      </c>
    </row>
    <row r="21" spans="1:14" ht="15.75">
      <c r="A21" s="14">
        <v>12</v>
      </c>
      <c r="B21" s="15" t="s">
        <v>24</v>
      </c>
      <c r="C21" s="23">
        <v>1</v>
      </c>
      <c r="D21" s="24"/>
      <c r="E21" s="23">
        <v>1</v>
      </c>
      <c r="F21" s="24"/>
      <c r="G21" s="25"/>
      <c r="H21" s="24"/>
      <c r="I21" s="22"/>
      <c r="J21" s="22"/>
      <c r="K21" s="19">
        <f t="shared" si="2"/>
        <v>2</v>
      </c>
      <c r="L21" s="20"/>
      <c r="M21" s="21">
        <f t="shared" si="0"/>
        <v>60</v>
      </c>
      <c r="N21" s="21">
        <f t="shared" si="1"/>
        <v>74</v>
      </c>
    </row>
    <row r="22" spans="1:14" ht="15.75">
      <c r="A22" s="14">
        <v>13</v>
      </c>
      <c r="B22" s="15" t="s">
        <v>25</v>
      </c>
      <c r="C22" s="16">
        <v>1</v>
      </c>
      <c r="D22" s="17"/>
      <c r="E22" s="16"/>
      <c r="F22" s="17"/>
      <c r="G22" s="25"/>
      <c r="H22" s="24"/>
      <c r="I22" s="26"/>
      <c r="J22" s="26"/>
      <c r="K22" s="19">
        <f t="shared" si="2"/>
        <v>1</v>
      </c>
      <c r="L22" s="20"/>
      <c r="M22" s="21">
        <f t="shared" si="0"/>
        <v>30</v>
      </c>
      <c r="N22" s="21">
        <f t="shared" si="1"/>
        <v>37</v>
      </c>
    </row>
    <row r="23" spans="1:14" ht="15.75">
      <c r="A23" s="14">
        <v>14</v>
      </c>
      <c r="B23" s="15" t="s">
        <v>26</v>
      </c>
      <c r="C23" s="16">
        <v>3</v>
      </c>
      <c r="D23" s="17"/>
      <c r="E23" s="16">
        <v>3</v>
      </c>
      <c r="F23" s="17"/>
      <c r="G23" s="16">
        <v>3</v>
      </c>
      <c r="H23" s="17"/>
      <c r="I23" s="22">
        <v>3</v>
      </c>
      <c r="J23" s="22">
        <v>3</v>
      </c>
      <c r="K23" s="19">
        <f t="shared" si="2"/>
        <v>12</v>
      </c>
      <c r="L23" s="20"/>
      <c r="M23" s="21">
        <f t="shared" si="0"/>
        <v>360</v>
      </c>
      <c r="N23" s="21">
        <f t="shared" si="1"/>
        <v>444</v>
      </c>
    </row>
    <row r="24" spans="1:14" ht="15.75">
      <c r="A24" s="14">
        <v>15</v>
      </c>
      <c r="B24" s="15" t="s">
        <v>27</v>
      </c>
      <c r="C24" s="16">
        <v>1</v>
      </c>
      <c r="D24" s="17"/>
      <c r="E24" s="16"/>
      <c r="F24" s="17"/>
      <c r="G24" s="25"/>
      <c r="H24" s="24"/>
      <c r="I24" s="26"/>
      <c r="J24" s="26"/>
      <c r="K24" s="19">
        <f t="shared" si="2"/>
        <v>1</v>
      </c>
      <c r="L24" s="20"/>
      <c r="M24" s="21">
        <f t="shared" si="0"/>
        <v>30</v>
      </c>
      <c r="N24" s="21">
        <f t="shared" si="1"/>
        <v>37</v>
      </c>
    </row>
    <row r="25" spans="1:14" ht="15.75">
      <c r="A25" s="14">
        <v>16</v>
      </c>
      <c r="B25" s="27" t="s">
        <v>28</v>
      </c>
      <c r="C25" s="28">
        <v>1</v>
      </c>
      <c r="D25" s="29"/>
      <c r="E25" s="28">
        <v>1</v>
      </c>
      <c r="F25" s="29"/>
      <c r="G25" s="28">
        <v>1</v>
      </c>
      <c r="H25" s="29"/>
      <c r="I25" s="22">
        <v>1</v>
      </c>
      <c r="J25" s="22">
        <v>1</v>
      </c>
      <c r="K25" s="19">
        <f t="shared" si="2"/>
        <v>4</v>
      </c>
      <c r="L25" s="20"/>
      <c r="M25" s="21">
        <f t="shared" si="0"/>
        <v>120</v>
      </c>
      <c r="N25" s="21">
        <f t="shared" si="1"/>
        <v>148</v>
      </c>
    </row>
    <row r="26" spans="1:14" ht="15.75">
      <c r="A26" s="30"/>
      <c r="B26" s="31" t="s">
        <v>29</v>
      </c>
      <c r="C26" s="32"/>
      <c r="D26" s="33"/>
      <c r="E26" s="32"/>
      <c r="F26" s="33"/>
      <c r="G26" s="32"/>
      <c r="H26" s="33"/>
      <c r="I26" s="32"/>
      <c r="J26" s="33"/>
      <c r="K26" s="34"/>
      <c r="L26" s="35"/>
      <c r="M26" s="36"/>
      <c r="N26" s="36"/>
    </row>
    <row r="27" spans="1:16" ht="15.75">
      <c r="A27" s="14">
        <v>17</v>
      </c>
      <c r="B27" s="27" t="s">
        <v>19</v>
      </c>
      <c r="C27" s="16">
        <v>2</v>
      </c>
      <c r="D27" s="17"/>
      <c r="E27" s="16">
        <v>2</v>
      </c>
      <c r="F27" s="17"/>
      <c r="G27" s="16">
        <v>2</v>
      </c>
      <c r="H27" s="17"/>
      <c r="I27" s="22">
        <v>2</v>
      </c>
      <c r="J27" s="22">
        <v>2</v>
      </c>
      <c r="K27" s="19">
        <f t="shared" si="2"/>
        <v>8</v>
      </c>
      <c r="L27" s="20"/>
      <c r="M27" s="21">
        <f t="shared" si="0"/>
        <v>240</v>
      </c>
      <c r="N27" s="21">
        <f>C27*$M$2+E27*$M$2+G27*$M$2+((I27+J27)/2)*$M$2</f>
        <v>296</v>
      </c>
      <c r="O27" s="212">
        <f>M27+M28+M30</f>
        <v>540</v>
      </c>
      <c r="P27" s="107"/>
    </row>
    <row r="28" spans="1:15" ht="15.75">
      <c r="A28" s="14">
        <v>18</v>
      </c>
      <c r="B28" s="27" t="s">
        <v>25</v>
      </c>
      <c r="C28" s="16"/>
      <c r="D28" s="17"/>
      <c r="E28" s="16">
        <v>2</v>
      </c>
      <c r="F28" s="17"/>
      <c r="G28" s="16">
        <v>2</v>
      </c>
      <c r="H28" s="17"/>
      <c r="I28" s="22">
        <v>2</v>
      </c>
      <c r="J28" s="22">
        <v>2</v>
      </c>
      <c r="K28" s="19">
        <f t="shared" si="2"/>
        <v>6</v>
      </c>
      <c r="L28" s="20"/>
      <c r="M28" s="21">
        <f t="shared" si="0"/>
        <v>180</v>
      </c>
      <c r="N28" s="21">
        <f>C28*$M$2+E28*$M$2+G28*$M$2+((I28+J28)/2)*$M$2</f>
        <v>222</v>
      </c>
      <c r="O28" s="212"/>
    </row>
    <row r="29" spans="1:15" ht="15.75">
      <c r="A29" s="30"/>
      <c r="B29" s="31" t="s">
        <v>30</v>
      </c>
      <c r="C29" s="32"/>
      <c r="D29" s="33"/>
      <c r="E29" s="32"/>
      <c r="F29" s="33"/>
      <c r="G29" s="32"/>
      <c r="H29" s="33"/>
      <c r="I29" s="32"/>
      <c r="J29" s="33"/>
      <c r="K29" s="34"/>
      <c r="L29" s="35"/>
      <c r="M29" s="36"/>
      <c r="N29" s="36"/>
      <c r="O29" s="212"/>
    </row>
    <row r="30" spans="1:15" ht="16.5" thickBot="1">
      <c r="A30" s="14">
        <v>19</v>
      </c>
      <c r="B30" s="27" t="s">
        <v>31</v>
      </c>
      <c r="C30" s="16"/>
      <c r="D30" s="17"/>
      <c r="E30" s="16"/>
      <c r="F30" s="17"/>
      <c r="G30" s="16">
        <v>2</v>
      </c>
      <c r="H30" s="17"/>
      <c r="I30" s="22">
        <v>2</v>
      </c>
      <c r="J30" s="22">
        <v>2</v>
      </c>
      <c r="K30" s="19">
        <f t="shared" si="2"/>
        <v>4</v>
      </c>
      <c r="L30" s="20"/>
      <c r="M30" s="21">
        <f t="shared" si="0"/>
        <v>120</v>
      </c>
      <c r="N30" s="21">
        <f>C30*$M$2+E30*$M$2+G30*$M$2+((I30+J30)/2)*$M$2</f>
        <v>148</v>
      </c>
      <c r="O30" s="212"/>
    </row>
    <row r="31" spans="1:14" ht="17.25" thickBot="1" thickTop="1">
      <c r="A31" s="37"/>
      <c r="B31" s="38" t="s">
        <v>32</v>
      </c>
      <c r="C31" s="39">
        <f>SUM(C10:C30)</f>
        <v>24</v>
      </c>
      <c r="D31" s="40"/>
      <c r="E31" s="39">
        <f>SUM(E10:E30)</f>
        <v>19</v>
      </c>
      <c r="F31" s="40"/>
      <c r="G31" s="39">
        <f>SUM(G10:G30)</f>
        <v>19</v>
      </c>
      <c r="H31" s="40"/>
      <c r="I31" s="39">
        <f aca="true" t="shared" si="3" ref="I31:N31">SUM(I10:I30)</f>
        <v>21</v>
      </c>
      <c r="J31" s="39">
        <f t="shared" si="3"/>
        <v>21</v>
      </c>
      <c r="K31" s="41">
        <f t="shared" si="3"/>
        <v>83</v>
      </c>
      <c r="L31" s="42">
        <f>SUM(L10:L30)</f>
        <v>0</v>
      </c>
      <c r="M31" s="43">
        <f t="shared" si="3"/>
        <v>2490</v>
      </c>
      <c r="N31" s="43">
        <f t="shared" si="3"/>
        <v>3071</v>
      </c>
    </row>
    <row r="32" spans="1:14" ht="16.5" thickTop="1">
      <c r="A32" s="44"/>
      <c r="B32" s="45" t="s">
        <v>33</v>
      </c>
      <c r="C32" s="46"/>
      <c r="D32" s="47"/>
      <c r="E32" s="46"/>
      <c r="F32" s="47"/>
      <c r="G32" s="46"/>
      <c r="H32" s="47"/>
      <c r="I32" s="46"/>
      <c r="J32" s="48"/>
      <c r="K32" s="49"/>
      <c r="L32" s="50"/>
      <c r="M32" s="51">
        <v>750</v>
      </c>
      <c r="N32" s="52"/>
    </row>
    <row r="33" spans="1:15" ht="15.75">
      <c r="A33" s="53">
        <v>20</v>
      </c>
      <c r="B33" s="54" t="s">
        <v>46</v>
      </c>
      <c r="C33" s="55">
        <v>4</v>
      </c>
      <c r="D33" s="56"/>
      <c r="E33" s="55">
        <v>1</v>
      </c>
      <c r="F33" s="56"/>
      <c r="G33" s="55"/>
      <c r="H33" s="56"/>
      <c r="I33" s="22"/>
      <c r="J33" s="57"/>
      <c r="K33" s="58">
        <f aca="true" t="shared" si="4" ref="K33:K42">SUM(C33:H33)+((I33+J33)/2)</f>
        <v>5</v>
      </c>
      <c r="L33" s="59"/>
      <c r="M33" s="21">
        <f aca="true" t="shared" si="5" ref="M33:M42">C33*$L$2+E33*$L$2+G33*$L$2+((I33+J33)/2)*$L$2</f>
        <v>150</v>
      </c>
      <c r="N33" s="21">
        <f>C33*$M$2+E33*$M$2+G33*$M$2+((I33+J33)/2)*$M$2</f>
        <v>185</v>
      </c>
      <c r="O33" s="212">
        <f>SUM(M33:M42)</f>
        <v>750</v>
      </c>
    </row>
    <row r="34" spans="1:15" ht="15.75">
      <c r="A34" s="53">
        <v>21</v>
      </c>
      <c r="B34" s="15" t="s">
        <v>49</v>
      </c>
      <c r="C34" s="16"/>
      <c r="D34" s="17"/>
      <c r="E34" s="16">
        <v>2</v>
      </c>
      <c r="F34" s="17"/>
      <c r="G34" s="16">
        <v>2</v>
      </c>
      <c r="H34" s="17"/>
      <c r="I34" s="22"/>
      <c r="J34" s="60"/>
      <c r="K34" s="58">
        <f t="shared" si="4"/>
        <v>4</v>
      </c>
      <c r="L34" s="59"/>
      <c r="M34" s="21">
        <f t="shared" si="5"/>
        <v>120</v>
      </c>
      <c r="N34" s="21">
        <f>C34*$M$2+E34*$M$2+G34*$M$2+((I34+J34)/2)*$M$2</f>
        <v>148</v>
      </c>
      <c r="O34" s="212"/>
    </row>
    <row r="35" spans="1:15" ht="15.75">
      <c r="A35" s="53">
        <v>22</v>
      </c>
      <c r="B35" s="54" t="s">
        <v>57</v>
      </c>
      <c r="C35" s="55"/>
      <c r="D35" s="56"/>
      <c r="E35" s="55">
        <v>2</v>
      </c>
      <c r="F35" s="56"/>
      <c r="G35" s="55">
        <v>2</v>
      </c>
      <c r="H35" s="56"/>
      <c r="I35" s="22"/>
      <c r="J35" s="57"/>
      <c r="K35" s="58">
        <f t="shared" si="4"/>
        <v>4</v>
      </c>
      <c r="L35" s="59"/>
      <c r="M35" s="21">
        <f t="shared" si="5"/>
        <v>120</v>
      </c>
      <c r="N35" s="21"/>
      <c r="O35" s="212"/>
    </row>
    <row r="36" spans="1:15" ht="15.75">
      <c r="A36" s="53">
        <v>23</v>
      </c>
      <c r="B36" s="15" t="s">
        <v>58</v>
      </c>
      <c r="C36" s="16"/>
      <c r="D36" s="17"/>
      <c r="E36" s="16">
        <v>2</v>
      </c>
      <c r="F36" s="17"/>
      <c r="G36" s="16">
        <v>1</v>
      </c>
      <c r="H36" s="17"/>
      <c r="I36" s="22"/>
      <c r="J36" s="60"/>
      <c r="K36" s="58">
        <f t="shared" si="4"/>
        <v>3</v>
      </c>
      <c r="L36" s="59"/>
      <c r="M36" s="21">
        <f t="shared" si="5"/>
        <v>90</v>
      </c>
      <c r="N36" s="21"/>
      <c r="O36" s="212"/>
    </row>
    <row r="37" spans="1:15" ht="15.75">
      <c r="A37" s="53">
        <v>24</v>
      </c>
      <c r="B37" s="54" t="s">
        <v>59</v>
      </c>
      <c r="C37" s="55"/>
      <c r="D37" s="56"/>
      <c r="E37" s="55"/>
      <c r="F37" s="56"/>
      <c r="G37" s="55"/>
      <c r="H37" s="56"/>
      <c r="I37" s="22">
        <v>2</v>
      </c>
      <c r="J37" s="57">
        <v>2</v>
      </c>
      <c r="K37" s="58">
        <f t="shared" si="4"/>
        <v>2</v>
      </c>
      <c r="L37" s="59"/>
      <c r="M37" s="21">
        <f t="shared" si="5"/>
        <v>60</v>
      </c>
      <c r="N37" s="21"/>
      <c r="O37" s="212"/>
    </row>
    <row r="38" spans="1:15" ht="15.75">
      <c r="A38" s="53">
        <v>25</v>
      </c>
      <c r="B38" s="15" t="s">
        <v>60</v>
      </c>
      <c r="C38" s="16"/>
      <c r="D38" s="17"/>
      <c r="E38" s="16"/>
      <c r="F38" s="17"/>
      <c r="G38" s="16"/>
      <c r="H38" s="17"/>
      <c r="I38" s="22">
        <v>2</v>
      </c>
      <c r="J38" s="60">
        <v>2</v>
      </c>
      <c r="K38" s="58">
        <f t="shared" si="4"/>
        <v>2</v>
      </c>
      <c r="L38" s="59"/>
      <c r="M38" s="21">
        <f t="shared" si="5"/>
        <v>60</v>
      </c>
      <c r="N38" s="21"/>
      <c r="O38" s="212"/>
    </row>
    <row r="39" spans="1:15" ht="31.5">
      <c r="A39" s="53">
        <v>26</v>
      </c>
      <c r="B39" s="54" t="s">
        <v>68</v>
      </c>
      <c r="C39" s="55">
        <v>1</v>
      </c>
      <c r="D39" s="56"/>
      <c r="E39" s="55"/>
      <c r="F39" s="56"/>
      <c r="G39" s="55"/>
      <c r="H39" s="56"/>
      <c r="I39" s="22"/>
      <c r="J39" s="57"/>
      <c r="K39" s="58">
        <f t="shared" si="4"/>
        <v>1</v>
      </c>
      <c r="L39" s="59"/>
      <c r="M39" s="21">
        <f t="shared" si="5"/>
        <v>30</v>
      </c>
      <c r="N39" s="21"/>
      <c r="O39" s="212"/>
    </row>
    <row r="40" spans="1:15" ht="15.75">
      <c r="A40" s="53">
        <v>27</v>
      </c>
      <c r="B40" s="15" t="s">
        <v>61</v>
      </c>
      <c r="C40" s="16"/>
      <c r="D40" s="17"/>
      <c r="E40" s="16">
        <v>1</v>
      </c>
      <c r="F40" s="17"/>
      <c r="G40" s="16"/>
      <c r="H40" s="17"/>
      <c r="I40" s="22"/>
      <c r="J40" s="60"/>
      <c r="K40" s="58">
        <f t="shared" si="4"/>
        <v>1</v>
      </c>
      <c r="L40" s="59"/>
      <c r="M40" s="21">
        <f t="shared" si="5"/>
        <v>30</v>
      </c>
      <c r="N40" s="21"/>
      <c r="O40" s="212"/>
    </row>
    <row r="41" spans="1:15" ht="15.75">
      <c r="A41" s="53">
        <v>28</v>
      </c>
      <c r="B41" s="54" t="s">
        <v>62</v>
      </c>
      <c r="C41" s="55"/>
      <c r="D41" s="56"/>
      <c r="E41" s="55">
        <v>1</v>
      </c>
      <c r="F41" s="56"/>
      <c r="G41" s="55"/>
      <c r="H41" s="56"/>
      <c r="I41" s="22"/>
      <c r="J41" s="57"/>
      <c r="K41" s="58">
        <f t="shared" si="4"/>
        <v>1</v>
      </c>
      <c r="L41" s="59"/>
      <c r="M41" s="21">
        <f t="shared" si="5"/>
        <v>30</v>
      </c>
      <c r="N41" s="21"/>
      <c r="O41" s="212"/>
    </row>
    <row r="42" spans="1:15" ht="16.5" thickBot="1">
      <c r="A42" s="53">
        <v>29</v>
      </c>
      <c r="B42" s="15" t="s">
        <v>48</v>
      </c>
      <c r="C42" s="16"/>
      <c r="D42" s="17"/>
      <c r="E42" s="16"/>
      <c r="F42" s="17"/>
      <c r="G42" s="16">
        <v>2</v>
      </c>
      <c r="H42" s="17"/>
      <c r="I42" s="22"/>
      <c r="J42" s="60"/>
      <c r="K42" s="58">
        <f t="shared" si="4"/>
        <v>2</v>
      </c>
      <c r="L42" s="59"/>
      <c r="M42" s="21">
        <f t="shared" si="5"/>
        <v>60</v>
      </c>
      <c r="N42" s="21"/>
      <c r="O42" s="212"/>
    </row>
    <row r="43" spans="1:14" ht="17.25" thickBot="1" thickTop="1">
      <c r="A43" s="37"/>
      <c r="B43" s="38" t="s">
        <v>34</v>
      </c>
      <c r="C43" s="39">
        <f>SUM(C33:C42)</f>
        <v>5</v>
      </c>
      <c r="D43" s="40"/>
      <c r="E43" s="39">
        <f>SUM(E33:E42)</f>
        <v>9</v>
      </c>
      <c r="F43" s="40"/>
      <c r="G43" s="39">
        <f>SUM(G33:G42)</f>
        <v>7</v>
      </c>
      <c r="H43" s="40"/>
      <c r="I43" s="39">
        <f aca="true" t="shared" si="6" ref="I43:N43">SUM(I33:I42)</f>
        <v>4</v>
      </c>
      <c r="J43" s="39">
        <f t="shared" si="6"/>
        <v>4</v>
      </c>
      <c r="K43" s="61">
        <f t="shared" si="6"/>
        <v>25</v>
      </c>
      <c r="L43" s="62">
        <f t="shared" si="6"/>
        <v>0</v>
      </c>
      <c r="M43" s="103">
        <f t="shared" si="6"/>
        <v>750</v>
      </c>
      <c r="N43" s="63">
        <f t="shared" si="6"/>
        <v>333</v>
      </c>
    </row>
    <row r="44" spans="1:14" ht="16.5" thickTop="1">
      <c r="A44" s="30"/>
      <c r="B44" s="64" t="s">
        <v>35</v>
      </c>
      <c r="C44" s="32"/>
      <c r="D44" s="33"/>
      <c r="E44" s="32"/>
      <c r="F44" s="33"/>
      <c r="G44" s="32"/>
      <c r="H44" s="33"/>
      <c r="I44" s="32"/>
      <c r="J44" s="65"/>
      <c r="K44" s="66"/>
      <c r="L44" s="67"/>
      <c r="M44" s="102"/>
      <c r="N44" s="36"/>
    </row>
    <row r="45" spans="1:15" ht="18.75">
      <c r="A45" s="14">
        <v>30</v>
      </c>
      <c r="B45" s="15" t="s">
        <v>63</v>
      </c>
      <c r="C45" s="16"/>
      <c r="D45" s="17"/>
      <c r="E45" s="16">
        <v>1</v>
      </c>
      <c r="F45" s="17"/>
      <c r="G45" s="16"/>
      <c r="H45" s="17"/>
      <c r="I45" s="22"/>
      <c r="J45" s="22"/>
      <c r="K45" s="68">
        <f>SUM(C45:H45)+((I45+J45)/2)</f>
        <v>1</v>
      </c>
      <c r="L45" s="59"/>
      <c r="M45" s="21">
        <f>C45*$L$2+E45*$L$2+G45*$L$2+((I45+J45)/2)*$L$2</f>
        <v>30</v>
      </c>
      <c r="N45" s="21">
        <f>C45*$M$2+E45*$M$2+G45*$M$2+((I45+J45)/2)*$M$2</f>
        <v>37</v>
      </c>
      <c r="O45" s="212">
        <f>SUM(M45:M50)</f>
        <v>750</v>
      </c>
    </row>
    <row r="46" spans="1:15" ht="18.75">
      <c r="A46" s="14">
        <v>31</v>
      </c>
      <c r="B46" s="15" t="s">
        <v>64</v>
      </c>
      <c r="C46" s="16">
        <v>4</v>
      </c>
      <c r="D46" s="17"/>
      <c r="E46" s="16"/>
      <c r="F46" s="17"/>
      <c r="G46" s="16"/>
      <c r="H46" s="17"/>
      <c r="I46" s="22"/>
      <c r="J46" s="69"/>
      <c r="K46" s="68">
        <f>SUM(C46:H46)+((I46+J46)/2)</f>
        <v>4</v>
      </c>
      <c r="L46" s="59"/>
      <c r="M46" s="21">
        <f>C46*$L$2+E46*$L$2+G46*$L$2+((I46+J46)/2)*$L$2</f>
        <v>120</v>
      </c>
      <c r="N46" s="21"/>
      <c r="O46" s="212"/>
    </row>
    <row r="47" spans="1:15" ht="34.5">
      <c r="A47" s="14">
        <v>32</v>
      </c>
      <c r="B47" s="15" t="s">
        <v>65</v>
      </c>
      <c r="C47" s="28"/>
      <c r="D47" s="29"/>
      <c r="E47" s="28">
        <v>4</v>
      </c>
      <c r="F47" s="29"/>
      <c r="G47" s="28">
        <v>2</v>
      </c>
      <c r="H47" s="29"/>
      <c r="I47" s="70"/>
      <c r="J47" s="22"/>
      <c r="K47" s="68">
        <f>SUM(C47:H47)+((I47+J47)/2)</f>
        <v>6</v>
      </c>
      <c r="L47" s="71"/>
      <c r="M47" s="72">
        <f>C47*$L$2+E47*$L$2+G47*$L$2+((I47+J47)/2)*$L$2</f>
        <v>180</v>
      </c>
      <c r="N47" s="21"/>
      <c r="O47" s="212"/>
    </row>
    <row r="48" spans="1:15" ht="34.5">
      <c r="A48" s="14">
        <v>26</v>
      </c>
      <c r="B48" s="15" t="s">
        <v>66</v>
      </c>
      <c r="C48" s="16"/>
      <c r="D48" s="17"/>
      <c r="E48" s="16">
        <v>5</v>
      </c>
      <c r="F48" s="17"/>
      <c r="G48" s="16">
        <v>3</v>
      </c>
      <c r="H48" s="17"/>
      <c r="I48" s="22">
        <v>2</v>
      </c>
      <c r="J48" s="69">
        <v>2</v>
      </c>
      <c r="K48" s="68">
        <f>SUM(C48:H48)+((I48+J48)/2)</f>
        <v>10</v>
      </c>
      <c r="L48" s="59"/>
      <c r="M48" s="21">
        <f>C48*$L$2+E48*$L$2+G48*$L$2+((I48+J48)/2)*$L$2</f>
        <v>300</v>
      </c>
      <c r="N48" s="21"/>
      <c r="O48" s="212"/>
    </row>
    <row r="49" spans="1:15" ht="34.5">
      <c r="A49" s="14">
        <v>27</v>
      </c>
      <c r="B49" s="15" t="s">
        <v>67</v>
      </c>
      <c r="C49" s="28"/>
      <c r="D49" s="29"/>
      <c r="E49" s="28"/>
      <c r="F49" s="29"/>
      <c r="G49" s="28">
        <v>2</v>
      </c>
      <c r="H49" s="29"/>
      <c r="I49" s="70">
        <v>2</v>
      </c>
      <c r="J49" s="22">
        <v>2</v>
      </c>
      <c r="K49" s="68">
        <v>4</v>
      </c>
      <c r="L49" s="71"/>
      <c r="M49" s="72">
        <f>C49*$L$2+E49*$L$2+G49*$L$2+((I49+J49)/2)*$L$2</f>
        <v>120</v>
      </c>
      <c r="N49" s="21">
        <f>C49*$M$2+E49*$M$2+G49*$M$2+((I49+J49)/2)*$M$2</f>
        <v>148</v>
      </c>
      <c r="O49" s="212"/>
    </row>
    <row r="50" spans="1:15" ht="16.5" thickBot="1">
      <c r="A50" s="14">
        <v>29</v>
      </c>
      <c r="B50" s="27" t="s">
        <v>36</v>
      </c>
      <c r="C50" s="213"/>
      <c r="D50" s="214"/>
      <c r="E50" s="73"/>
      <c r="F50" s="74"/>
      <c r="G50" s="73"/>
      <c r="H50" s="74" t="s">
        <v>37</v>
      </c>
      <c r="I50" s="75"/>
      <c r="J50" s="74"/>
      <c r="K50" s="68">
        <f>SUM(C50:H50)+((I50)/2)</f>
        <v>0</v>
      </c>
      <c r="L50" s="71"/>
      <c r="M50" s="72">
        <f>C50*$L$2+E50*$L$2+G50*$L$2+((I50/2)*$L$2)</f>
        <v>0</v>
      </c>
      <c r="N50" s="21">
        <f>C50*$M$2+E50*$M$2+G50*$M$2+((I50)/2)*$M$2</f>
        <v>0</v>
      </c>
      <c r="O50" s="212"/>
    </row>
    <row r="51" spans="1:14" ht="17.25" thickBot="1" thickTop="1">
      <c r="A51" s="37"/>
      <c r="B51" s="38" t="s">
        <v>38</v>
      </c>
      <c r="C51" s="39">
        <f>SUM(C45:C50)</f>
        <v>4</v>
      </c>
      <c r="D51" s="40"/>
      <c r="E51" s="39">
        <f>SUM(E45:E50)</f>
        <v>10</v>
      </c>
      <c r="F51" s="40"/>
      <c r="G51" s="39">
        <f>SUM(G45:G50)</f>
        <v>7</v>
      </c>
      <c r="H51" s="40"/>
      <c r="I51" s="39">
        <f aca="true" t="shared" si="7" ref="I51:N51">SUM(I45:I50)</f>
        <v>4</v>
      </c>
      <c r="J51" s="39">
        <f t="shared" si="7"/>
        <v>4</v>
      </c>
      <c r="K51" s="61">
        <f t="shared" si="7"/>
        <v>25</v>
      </c>
      <c r="L51" s="62">
        <f t="shared" si="7"/>
        <v>0</v>
      </c>
      <c r="M51" s="103">
        <f t="shared" si="7"/>
        <v>750</v>
      </c>
      <c r="N51" s="63">
        <f t="shared" si="7"/>
        <v>185</v>
      </c>
    </row>
    <row r="52" spans="1:14" ht="17.25" thickBot="1" thickTop="1">
      <c r="A52" s="37"/>
      <c r="B52" s="38" t="s">
        <v>39</v>
      </c>
      <c r="C52" s="39">
        <f>C43+C51</f>
        <v>9</v>
      </c>
      <c r="D52" s="40"/>
      <c r="E52" s="39">
        <f>E43+E51</f>
        <v>19</v>
      </c>
      <c r="F52" s="40"/>
      <c r="G52" s="39">
        <f>G43+G51</f>
        <v>14</v>
      </c>
      <c r="H52" s="40"/>
      <c r="I52" s="39">
        <f aca="true" t="shared" si="8" ref="I52:N52">I43+I51</f>
        <v>8</v>
      </c>
      <c r="J52" s="39">
        <f t="shared" si="8"/>
        <v>8</v>
      </c>
      <c r="K52" s="61">
        <f t="shared" si="8"/>
        <v>50</v>
      </c>
      <c r="L52" s="62">
        <f t="shared" si="8"/>
        <v>0</v>
      </c>
      <c r="M52" s="103">
        <f t="shared" si="8"/>
        <v>1500</v>
      </c>
      <c r="N52" s="63">
        <f t="shared" si="8"/>
        <v>518</v>
      </c>
    </row>
    <row r="53" spans="1:14" ht="17.25" thickBot="1" thickTop="1">
      <c r="A53" s="76"/>
      <c r="B53" s="77" t="s">
        <v>40</v>
      </c>
      <c r="C53" s="78">
        <f>C31+C52</f>
        <v>33</v>
      </c>
      <c r="D53" s="79"/>
      <c r="E53" s="78">
        <f>E31+E52</f>
        <v>38</v>
      </c>
      <c r="F53" s="79"/>
      <c r="G53" s="78">
        <f>G31+G52</f>
        <v>33</v>
      </c>
      <c r="H53" s="79"/>
      <c r="I53" s="78">
        <f>I31+I52</f>
        <v>29</v>
      </c>
      <c r="J53" s="78">
        <f>J31+J52</f>
        <v>29</v>
      </c>
      <c r="K53" s="80">
        <f>K31+K52</f>
        <v>133</v>
      </c>
      <c r="L53" s="81"/>
      <c r="M53" s="82">
        <f>M52+M31</f>
        <v>3990</v>
      </c>
      <c r="N53" s="82">
        <f>N52+N31</f>
        <v>3589</v>
      </c>
    </row>
    <row r="54" spans="1:11" ht="16.5" thickTop="1">
      <c r="A54" s="83"/>
      <c r="B54" s="84"/>
      <c r="C54" s="85"/>
      <c r="D54" s="85"/>
      <c r="E54" s="215"/>
      <c r="F54" s="215"/>
      <c r="G54" s="215"/>
      <c r="H54" s="86"/>
      <c r="I54" s="87"/>
      <c r="J54" s="88"/>
      <c r="K54" s="89"/>
    </row>
    <row r="55" spans="1:11" ht="15.75">
      <c r="A55" s="14">
        <v>34</v>
      </c>
      <c r="B55" s="15" t="s">
        <v>41</v>
      </c>
      <c r="C55" s="90">
        <v>2</v>
      </c>
      <c r="D55" s="91"/>
      <c r="E55" s="90">
        <v>2</v>
      </c>
      <c r="F55" s="91"/>
      <c r="G55" s="90">
        <v>2</v>
      </c>
      <c r="H55" s="91"/>
      <c r="I55" s="92">
        <v>2</v>
      </c>
      <c r="J55" s="93">
        <v>2</v>
      </c>
      <c r="K55" s="19">
        <f>SUM(C55:H55)+((I55+J55)/2)</f>
        <v>8</v>
      </c>
    </row>
    <row r="56" spans="1:11" ht="16.5" thickBot="1">
      <c r="A56" s="94">
        <v>35</v>
      </c>
      <c r="B56" s="95" t="s">
        <v>42</v>
      </c>
      <c r="C56" s="90">
        <v>0.5</v>
      </c>
      <c r="D56" s="91"/>
      <c r="E56" s="90">
        <v>0.5</v>
      </c>
      <c r="F56" s="91"/>
      <c r="G56" s="90">
        <v>0.5</v>
      </c>
      <c r="H56" s="91"/>
      <c r="I56" s="90"/>
      <c r="J56" s="93"/>
      <c r="K56" s="96">
        <f>SUM(C56:H56)+((I56+J56)/2)</f>
        <v>1.5</v>
      </c>
    </row>
    <row r="57" spans="1:12" ht="17.25" thickBot="1" thickTop="1">
      <c r="A57" s="97"/>
      <c r="B57" s="77" t="s">
        <v>40</v>
      </c>
      <c r="C57" s="79">
        <f>C53+C55+C56</f>
        <v>35.5</v>
      </c>
      <c r="D57" s="98"/>
      <c r="E57" s="79">
        <f aca="true" t="shared" si="9" ref="E57:K57">E53+E55+E56</f>
        <v>40.5</v>
      </c>
      <c r="F57" s="98"/>
      <c r="G57" s="79">
        <f t="shared" si="9"/>
        <v>35.5</v>
      </c>
      <c r="H57" s="98"/>
      <c r="I57" s="79">
        <f t="shared" si="9"/>
        <v>31</v>
      </c>
      <c r="J57" s="79">
        <f t="shared" si="9"/>
        <v>31</v>
      </c>
      <c r="K57" s="99">
        <f t="shared" si="9"/>
        <v>142.5</v>
      </c>
      <c r="L57" s="81"/>
    </row>
    <row r="58" spans="1:11" ht="16.5" thickTop="1">
      <c r="A58" s="1"/>
      <c r="B58" s="100" t="s">
        <v>43</v>
      </c>
      <c r="C58" s="1"/>
      <c r="D58" s="1"/>
      <c r="E58" s="1"/>
      <c r="F58" s="1"/>
      <c r="G58" s="1"/>
      <c r="H58" s="1"/>
      <c r="I58" s="1"/>
      <c r="J58" s="1"/>
      <c r="K58" s="1"/>
    </row>
    <row r="59" spans="1:11" ht="15">
      <c r="A59" s="101" t="s">
        <v>44</v>
      </c>
      <c r="B59" s="216" t="s">
        <v>45</v>
      </c>
      <c r="C59" s="217"/>
      <c r="D59" s="217"/>
      <c r="E59" s="217"/>
      <c r="F59" s="217"/>
      <c r="G59" s="217"/>
      <c r="H59" s="217"/>
      <c r="I59" s="217"/>
      <c r="J59" s="217"/>
      <c r="K59" s="217"/>
    </row>
    <row r="60" spans="1:2" ht="12.75">
      <c r="A60" s="3">
        <v>1</v>
      </c>
      <c r="B60" s="3" t="s">
        <v>81</v>
      </c>
    </row>
  </sheetData>
  <sheetProtection/>
  <mergeCells count="25">
    <mergeCell ref="O45:O50"/>
    <mergeCell ref="C50:D50"/>
    <mergeCell ref="E54:G54"/>
    <mergeCell ref="B59:K59"/>
    <mergeCell ref="M8:M9"/>
    <mergeCell ref="N8:N9"/>
    <mergeCell ref="L11:L12"/>
    <mergeCell ref="O11:O12"/>
    <mergeCell ref="O27:O30"/>
    <mergeCell ref="O33:O42"/>
    <mergeCell ref="C6:K6"/>
    <mergeCell ref="A7:A8"/>
    <mergeCell ref="B7:B8"/>
    <mergeCell ref="C7:J7"/>
    <mergeCell ref="K7:K8"/>
    <mergeCell ref="C8:D8"/>
    <mergeCell ref="E8:F8"/>
    <mergeCell ref="G8:H8"/>
    <mergeCell ref="I8:J8"/>
    <mergeCell ref="B1:K1"/>
    <mergeCell ref="C2:K2"/>
    <mergeCell ref="B3:G3"/>
    <mergeCell ref="H3:J3"/>
    <mergeCell ref="H4:J4"/>
    <mergeCell ref="B4:G4"/>
  </mergeCells>
  <conditionalFormatting sqref="O11:O12">
    <cfRule type="cellIs" priority="38" dxfId="1" operator="greaterThanOrEqual" stopIfTrue="1">
      <formula>$L$11</formula>
    </cfRule>
    <cfRule type="cellIs" priority="39" dxfId="39" operator="lessThan" stopIfTrue="1">
      <formula>450</formula>
    </cfRule>
  </conditionalFormatting>
  <conditionalFormatting sqref="M10">
    <cfRule type="cellIs" priority="36" dxfId="1" operator="greaterThanOrEqual" stopIfTrue="1">
      <formula>$L10</formula>
    </cfRule>
    <cfRule type="cellIs" priority="37" dxfId="37" operator="lessThan" stopIfTrue="1">
      <formula>$L10</formula>
    </cfRule>
  </conditionalFormatting>
  <conditionalFormatting sqref="M15">
    <cfRule type="cellIs" priority="34" dxfId="1" operator="greaterThanOrEqual" stopIfTrue="1">
      <formula>$L15</formula>
    </cfRule>
    <cfRule type="cellIs" priority="35" dxfId="0" operator="lessThan" stopIfTrue="1">
      <formula>$L15</formula>
    </cfRule>
  </conditionalFormatting>
  <conditionalFormatting sqref="M14">
    <cfRule type="cellIs" priority="32" dxfId="1" operator="greaterThanOrEqual" stopIfTrue="1">
      <formula>$L$14</formula>
    </cfRule>
    <cfRule type="cellIs" priority="33" dxfId="33" operator="lessThan" stopIfTrue="1">
      <formula>$L$14</formula>
    </cfRule>
  </conditionalFormatting>
  <conditionalFormatting sqref="M17:M20 M22 M24">
    <cfRule type="cellIs" priority="30" dxfId="1" operator="greaterThanOrEqual" stopIfTrue="1">
      <formula>$L$17</formula>
    </cfRule>
    <cfRule type="cellIs" priority="31" dxfId="0" operator="lessThan" stopIfTrue="1">
      <formula>$L$17</formula>
    </cfRule>
  </conditionalFormatting>
  <conditionalFormatting sqref="M16">
    <cfRule type="cellIs" priority="28" dxfId="1" operator="greaterThanOrEqual" stopIfTrue="1">
      <formula>300</formula>
    </cfRule>
    <cfRule type="cellIs" priority="29" dxfId="0" operator="lessThan" stopIfTrue="1">
      <formula>300</formula>
    </cfRule>
  </conditionalFormatting>
  <conditionalFormatting sqref="M23">
    <cfRule type="cellIs" priority="26" dxfId="1" operator="greaterThanOrEqual" stopIfTrue="1">
      <formula>$L$23</formula>
    </cfRule>
    <cfRule type="cellIs" priority="27" dxfId="0" operator="lessThan" stopIfTrue="1">
      <formula>$L$23</formula>
    </cfRule>
  </conditionalFormatting>
  <conditionalFormatting sqref="M25">
    <cfRule type="cellIs" priority="24" dxfId="1" operator="greaterThanOrEqual" stopIfTrue="1">
      <formula>$L$25</formula>
    </cfRule>
    <cfRule type="cellIs" priority="25" dxfId="0" operator="lessThan" stopIfTrue="1">
      <formula>$L$25</formula>
    </cfRule>
  </conditionalFormatting>
  <conditionalFormatting sqref="M27">
    <cfRule type="cellIs" priority="22" dxfId="1" operator="greaterThanOrEqual" stopIfTrue="1">
      <formula>$L$27</formula>
    </cfRule>
    <cfRule type="cellIs" priority="23" dxfId="0" operator="lessThan" stopIfTrue="1">
      <formula>$L$27</formula>
    </cfRule>
  </conditionalFormatting>
  <conditionalFormatting sqref="M28">
    <cfRule type="cellIs" priority="20" dxfId="1" operator="greaterThanOrEqual" stopIfTrue="1">
      <formula>$L$28</formula>
    </cfRule>
    <cfRule type="cellIs" priority="21" dxfId="0" operator="lessThan" stopIfTrue="1">
      <formula>$L$28</formula>
    </cfRule>
  </conditionalFormatting>
  <conditionalFormatting sqref="M30">
    <cfRule type="cellIs" priority="18" dxfId="1" operator="greaterThanOrEqual" stopIfTrue="1">
      <formula>$L$30</formula>
    </cfRule>
    <cfRule type="cellIs" priority="19" dxfId="0" operator="lessThan" stopIfTrue="1">
      <formula>$L$30</formula>
    </cfRule>
  </conditionalFormatting>
  <conditionalFormatting sqref="M21">
    <cfRule type="cellIs" priority="17" dxfId="1" operator="greaterThanOrEqual" stopIfTrue="1">
      <formula>$L$21</formula>
    </cfRule>
  </conditionalFormatting>
  <conditionalFormatting sqref="O45:O50 O33:O42">
    <cfRule type="cellIs" priority="15" dxfId="1" operator="greaterThanOrEqual" stopIfTrue="1">
      <formula>750</formula>
    </cfRule>
    <cfRule type="cellIs" priority="16" dxfId="0" operator="lessThan" stopIfTrue="1">
      <formula>750</formula>
    </cfRule>
  </conditionalFormatting>
  <conditionalFormatting sqref="C53 E53 G53 I53:J53">
    <cfRule type="cellIs" priority="13" dxfId="1" operator="equal" stopIfTrue="1">
      <formula>#REF!</formula>
    </cfRule>
    <cfRule type="cellIs" priority="14" dxfId="0" operator="notEqual" stopIfTrue="1">
      <formula>#REF!</formula>
    </cfRule>
  </conditionalFormatting>
  <conditionalFormatting sqref="O27:O30">
    <cfRule type="cellIs" priority="5" dxfId="1" operator="equal" stopIfTrue="1">
      <formula>540</formula>
    </cfRule>
    <cfRule type="cellIs" priority="6" dxfId="0" operator="notEqual" stopIfTrue="1">
      <formula>540</formula>
    </cfRule>
  </conditionalFormatting>
  <conditionalFormatting sqref="M21">
    <cfRule type="cellIs" priority="3" dxfId="9" operator="lessThan" stopIfTrue="1">
      <formula>$M$21</formula>
    </cfRule>
    <cfRule type="cellIs" priority="4" dxfId="10" operator="greaterThanOrEqual" stopIfTrue="1">
      <formula>$L$21</formula>
    </cfRule>
  </conditionalFormatting>
  <conditionalFormatting sqref="M13">
    <cfRule type="cellIs" priority="1" dxfId="9" operator="lessThan" stopIfTrue="1">
      <formula>$L$13</formula>
    </cfRule>
    <cfRule type="cellIs" priority="2" dxfId="1" operator="greaterThanOrEqual" stopIfTrue="1">
      <formula>$L$13</formula>
    </cfRule>
  </conditionalFormatting>
  <printOptions/>
  <pageMargins left="0.7086614173228347" right="0.4330708661417323" top="0.7480314960629921" bottom="0.7480314960629921" header="0.31496062992125984" footer="0.31496062992125984"/>
  <pageSetup horizontalDpi="300" verticalDpi="3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9"/>
  <sheetViews>
    <sheetView view="pageLayout" zoomScaleSheetLayoutView="90" workbookViewId="0" topLeftCell="A40">
      <selection activeCell="N7" sqref="N7"/>
    </sheetView>
  </sheetViews>
  <sheetFormatPr defaultColWidth="8.796875" defaultRowHeight="14.25"/>
  <cols>
    <col min="1" max="1" width="4.19921875" style="3" customWidth="1"/>
    <col min="2" max="2" width="37.8984375" style="3" customWidth="1"/>
    <col min="3" max="10" width="5.8984375" style="3" customWidth="1"/>
    <col min="11" max="11" width="9" style="3" customWidth="1"/>
    <col min="12" max="12" width="9.59765625" style="3" hidden="1" customWidth="1"/>
    <col min="13" max="13" width="7.09765625" style="3" customWidth="1"/>
    <col min="14" max="14" width="7.59765625" style="3" customWidth="1"/>
    <col min="15" max="15" width="9" style="3" customWidth="1"/>
    <col min="16" max="16" width="6.69921875" style="3" customWidth="1"/>
    <col min="17" max="16384" width="9" style="3" customWidth="1"/>
  </cols>
  <sheetData>
    <row r="1" spans="1:11" ht="39" customHeight="1">
      <c r="A1" s="1"/>
      <c r="B1" s="189" t="s">
        <v>52</v>
      </c>
      <c r="C1" s="189"/>
      <c r="D1" s="189"/>
      <c r="E1" s="189"/>
      <c r="F1" s="189"/>
      <c r="G1" s="189"/>
      <c r="H1" s="189"/>
      <c r="I1" s="189"/>
      <c r="J1" s="189"/>
      <c r="K1" s="189"/>
    </row>
    <row r="2" spans="1:12" ht="20.25">
      <c r="A2" s="1"/>
      <c r="B2" s="4"/>
      <c r="C2" s="190"/>
      <c r="D2" s="190"/>
      <c r="E2" s="190"/>
      <c r="F2" s="190"/>
      <c r="G2" s="190"/>
      <c r="H2" s="190"/>
      <c r="I2" s="190"/>
      <c r="J2" s="190"/>
      <c r="K2" s="190"/>
      <c r="L2" s="6"/>
    </row>
    <row r="3" spans="1:12" ht="35.25" customHeight="1">
      <c r="A3" s="7" t="s">
        <v>0</v>
      </c>
      <c r="B3" s="191" t="s">
        <v>107</v>
      </c>
      <c r="C3" s="192"/>
      <c r="D3" s="192"/>
      <c r="E3" s="192"/>
      <c r="F3" s="192"/>
      <c r="G3" s="193"/>
      <c r="H3" s="194" t="s">
        <v>110</v>
      </c>
      <c r="I3" s="195"/>
      <c r="J3" s="196"/>
      <c r="K3" s="8" t="s">
        <v>3</v>
      </c>
      <c r="L3" s="6"/>
    </row>
    <row r="4" spans="1:12" ht="18.75" customHeight="1">
      <c r="A4" s="9" t="s">
        <v>2</v>
      </c>
      <c r="B4" s="194" t="s">
        <v>105</v>
      </c>
      <c r="C4" s="195"/>
      <c r="D4" s="195"/>
      <c r="E4" s="195"/>
      <c r="F4" s="195"/>
      <c r="G4" s="196"/>
      <c r="H4" s="197" t="s">
        <v>109</v>
      </c>
      <c r="I4" s="198"/>
      <c r="J4" s="199"/>
      <c r="K4" s="8" t="s">
        <v>56</v>
      </c>
      <c r="L4" s="6"/>
    </row>
    <row r="5" spans="1:12" ht="18.75" customHeight="1">
      <c r="A5" s="104"/>
      <c r="B5" s="105"/>
      <c r="C5" s="105"/>
      <c r="D5" s="105"/>
      <c r="E5" s="105"/>
      <c r="F5" s="105"/>
      <c r="G5" s="105"/>
      <c r="H5" s="106"/>
      <c r="I5" s="106"/>
      <c r="J5" s="106"/>
      <c r="K5" s="106"/>
      <c r="L5" s="6"/>
    </row>
    <row r="6" spans="1:11" ht="21" thickBot="1">
      <c r="A6" s="1"/>
      <c r="B6" s="4" t="s">
        <v>4</v>
      </c>
      <c r="C6" s="200" t="s">
        <v>83</v>
      </c>
      <c r="D6" s="200"/>
      <c r="E6" s="200"/>
      <c r="F6" s="200"/>
      <c r="G6" s="200"/>
      <c r="H6" s="200"/>
      <c r="I6" s="200"/>
      <c r="J6" s="200"/>
      <c r="K6" s="200"/>
    </row>
    <row r="7" spans="1:11" ht="19.5" customHeight="1" thickTop="1">
      <c r="A7" s="201" t="s">
        <v>5</v>
      </c>
      <c r="B7" s="203" t="s">
        <v>6</v>
      </c>
      <c r="C7" s="205" t="s">
        <v>7</v>
      </c>
      <c r="D7" s="206"/>
      <c r="E7" s="206"/>
      <c r="F7" s="206"/>
      <c r="G7" s="206"/>
      <c r="H7" s="206"/>
      <c r="I7" s="206"/>
      <c r="J7" s="207"/>
      <c r="K7" s="208" t="s">
        <v>8</v>
      </c>
    </row>
    <row r="8" spans="1:12" ht="15.75">
      <c r="A8" s="202"/>
      <c r="B8" s="204"/>
      <c r="C8" s="210">
        <v>1</v>
      </c>
      <c r="D8" s="211"/>
      <c r="E8" s="210">
        <v>2</v>
      </c>
      <c r="F8" s="211"/>
      <c r="G8" s="210">
        <v>3</v>
      </c>
      <c r="H8" s="211"/>
      <c r="I8" s="210">
        <v>4</v>
      </c>
      <c r="J8" s="211"/>
      <c r="K8" s="209"/>
      <c r="L8" s="218" t="s">
        <v>9</v>
      </c>
    </row>
    <row r="9" spans="1:12" ht="15.75">
      <c r="A9" s="10"/>
      <c r="B9" s="11" t="s">
        <v>100</v>
      </c>
      <c r="C9" s="13" t="s">
        <v>11</v>
      </c>
      <c r="D9" s="13" t="s">
        <v>12</v>
      </c>
      <c r="E9" s="13" t="s">
        <v>11</v>
      </c>
      <c r="F9" s="13" t="s">
        <v>12</v>
      </c>
      <c r="G9" s="13" t="s">
        <v>11</v>
      </c>
      <c r="H9" s="13" t="s">
        <v>12</v>
      </c>
      <c r="I9" s="13" t="s">
        <v>11</v>
      </c>
      <c r="J9" s="13" t="s">
        <v>12</v>
      </c>
      <c r="K9" s="12" t="s">
        <v>100</v>
      </c>
      <c r="L9" s="218"/>
    </row>
    <row r="10" spans="1:12" ht="15.75">
      <c r="A10" s="14">
        <v>1</v>
      </c>
      <c r="B10" s="15" t="s">
        <v>13</v>
      </c>
      <c r="C10" s="16">
        <v>3</v>
      </c>
      <c r="D10" s="17"/>
      <c r="E10" s="16">
        <v>3</v>
      </c>
      <c r="F10" s="17"/>
      <c r="G10" s="16">
        <v>3</v>
      </c>
      <c r="H10" s="17"/>
      <c r="I10" s="18">
        <v>2</v>
      </c>
      <c r="J10" s="18">
        <v>4</v>
      </c>
      <c r="K10" s="19">
        <f>SUM(C10:H10)+((I10+J10)/2)</f>
        <v>12</v>
      </c>
      <c r="L10" s="21" t="e">
        <f>C10*#REF!+E10*#REF!+G10*#REF!+((I10+J10)/2)*#REF!</f>
        <v>#REF!</v>
      </c>
    </row>
    <row r="11" spans="1:12" ht="15.75">
      <c r="A11" s="14">
        <v>2</v>
      </c>
      <c r="B11" s="15" t="s">
        <v>14</v>
      </c>
      <c r="C11" s="16">
        <v>2</v>
      </c>
      <c r="D11" s="17"/>
      <c r="E11" s="16">
        <v>2</v>
      </c>
      <c r="F11" s="17"/>
      <c r="G11" s="16">
        <v>2</v>
      </c>
      <c r="H11" s="17"/>
      <c r="I11" s="22">
        <v>2</v>
      </c>
      <c r="J11" s="22">
        <v>4</v>
      </c>
      <c r="K11" s="19">
        <f>SUM(C11:H11)+((I11+J11)/2)</f>
        <v>9</v>
      </c>
      <c r="L11" s="21" t="e">
        <f>C11*#REF!+E11*#REF!+G11*#REF!+((I11+J11)/2)*#REF!</f>
        <v>#REF!</v>
      </c>
    </row>
    <row r="12" spans="1:12" ht="15.75">
      <c r="A12" s="14">
        <v>3</v>
      </c>
      <c r="B12" s="15" t="s">
        <v>15</v>
      </c>
      <c r="C12" s="16">
        <v>2</v>
      </c>
      <c r="D12" s="17"/>
      <c r="E12" s="16">
        <v>1</v>
      </c>
      <c r="F12" s="17"/>
      <c r="G12" s="16">
        <v>1</v>
      </c>
      <c r="H12" s="17"/>
      <c r="I12" s="18">
        <v>1</v>
      </c>
      <c r="J12" s="18">
        <v>3</v>
      </c>
      <c r="K12" s="19">
        <f aca="true" t="shared" si="0" ref="K12:K30">SUM(C12:H12)+((I12+J12)/2)</f>
        <v>6</v>
      </c>
      <c r="L12" s="21" t="e">
        <f>C12*#REF!+E12*#REF!+G12*#REF!+((I12+J12)/2)*#REF!</f>
        <v>#REF!</v>
      </c>
    </row>
    <row r="13" spans="1:12" ht="15.75">
      <c r="A13" s="14">
        <v>4</v>
      </c>
      <c r="B13" s="15" t="s">
        <v>16</v>
      </c>
      <c r="C13" s="16">
        <v>1</v>
      </c>
      <c r="D13" s="17"/>
      <c r="E13" s="16">
        <v>1</v>
      </c>
      <c r="F13" s="17"/>
      <c r="G13" s="16"/>
      <c r="H13" s="17"/>
      <c r="I13" s="22"/>
      <c r="J13" s="22"/>
      <c r="K13" s="19">
        <f t="shared" si="0"/>
        <v>2</v>
      </c>
      <c r="L13" s="21" t="e">
        <f>C13*#REF!+E13*#REF!+G13*#REF!+((I13+J13)/2)*#REF!</f>
        <v>#REF!</v>
      </c>
    </row>
    <row r="14" spans="1:12" ht="15.75">
      <c r="A14" s="14">
        <v>5</v>
      </c>
      <c r="B14" s="15" t="s">
        <v>17</v>
      </c>
      <c r="C14" s="23">
        <v>1</v>
      </c>
      <c r="D14" s="24"/>
      <c r="E14" s="23"/>
      <c r="F14" s="24"/>
      <c r="G14" s="16"/>
      <c r="H14" s="17"/>
      <c r="I14" s="22"/>
      <c r="J14" s="22"/>
      <c r="K14" s="19">
        <f t="shared" si="0"/>
        <v>1</v>
      </c>
      <c r="L14" s="21" t="e">
        <f>C14*#REF!+E14*#REF!+G14*#REF!+((I14+J14)/2)*#REF!</f>
        <v>#REF!</v>
      </c>
    </row>
    <row r="15" spans="1:12" ht="15.75">
      <c r="A15" s="14">
        <v>6</v>
      </c>
      <c r="B15" s="15" t="s">
        <v>18</v>
      </c>
      <c r="C15" s="16">
        <v>1</v>
      </c>
      <c r="D15" s="17"/>
      <c r="E15" s="23"/>
      <c r="F15" s="24"/>
      <c r="G15" s="25"/>
      <c r="H15" s="24"/>
      <c r="I15" s="26"/>
      <c r="J15" s="26"/>
      <c r="K15" s="19">
        <f t="shared" si="0"/>
        <v>1</v>
      </c>
      <c r="L15" s="21" t="e">
        <f>C15*#REF!+E15*#REF!+G15*#REF!+((I15+J15)/2)*#REF!</f>
        <v>#REF!</v>
      </c>
    </row>
    <row r="16" spans="1:12" ht="15.75">
      <c r="A16" s="14">
        <v>7</v>
      </c>
      <c r="B16" s="15" t="s">
        <v>19</v>
      </c>
      <c r="C16" s="16">
        <v>2</v>
      </c>
      <c r="D16" s="17"/>
      <c r="E16" s="16">
        <v>2</v>
      </c>
      <c r="F16" s="17"/>
      <c r="G16" s="23">
        <v>3</v>
      </c>
      <c r="H16" s="24"/>
      <c r="I16" s="18">
        <v>2</v>
      </c>
      <c r="J16" s="18">
        <v>4</v>
      </c>
      <c r="K16" s="19">
        <f t="shared" si="0"/>
        <v>10</v>
      </c>
      <c r="L16" s="21" t="e">
        <f>C16*#REF!+E16*#REF!+G16*#REF!+((I16+J16)/2)*#REF!</f>
        <v>#REF!</v>
      </c>
    </row>
    <row r="17" spans="1:12" ht="15.75">
      <c r="A17" s="14">
        <v>8</v>
      </c>
      <c r="B17" s="15" t="s">
        <v>20</v>
      </c>
      <c r="C17" s="16">
        <v>1</v>
      </c>
      <c r="D17" s="17"/>
      <c r="E17" s="16"/>
      <c r="F17" s="17"/>
      <c r="G17" s="16"/>
      <c r="H17" s="17"/>
      <c r="I17" s="26"/>
      <c r="J17" s="26"/>
      <c r="K17" s="19">
        <f t="shared" si="0"/>
        <v>1</v>
      </c>
      <c r="L17" s="21" t="e">
        <f>C17*#REF!+E17*#REF!+G17*#REF!+((I17+J17)/2)*#REF!</f>
        <v>#REF!</v>
      </c>
    </row>
    <row r="18" spans="1:12" ht="15.75">
      <c r="A18" s="14">
        <v>9</v>
      </c>
      <c r="B18" s="15" t="s">
        <v>21</v>
      </c>
      <c r="C18" s="16">
        <v>1</v>
      </c>
      <c r="D18" s="17"/>
      <c r="E18" s="16"/>
      <c r="F18" s="17"/>
      <c r="G18" s="16"/>
      <c r="H18" s="17"/>
      <c r="I18" s="18"/>
      <c r="J18" s="18"/>
      <c r="K18" s="19">
        <f t="shared" si="0"/>
        <v>1</v>
      </c>
      <c r="L18" s="21" t="e">
        <f>C18*#REF!+E18*#REF!+G18*#REF!+((I18+J18)/2)*#REF!</f>
        <v>#REF!</v>
      </c>
    </row>
    <row r="19" spans="1:12" ht="15.75">
      <c r="A19" s="14">
        <v>10</v>
      </c>
      <c r="B19" s="15" t="s">
        <v>22</v>
      </c>
      <c r="C19" s="16">
        <v>1</v>
      </c>
      <c r="D19" s="17"/>
      <c r="E19" s="16"/>
      <c r="F19" s="17"/>
      <c r="G19" s="16"/>
      <c r="H19" s="17"/>
      <c r="I19" s="26"/>
      <c r="J19" s="26"/>
      <c r="K19" s="19">
        <f t="shared" si="0"/>
        <v>1</v>
      </c>
      <c r="L19" s="21" t="e">
        <f>C19*#REF!+E19*#REF!+G19*#REF!+((I19+J19)/2)*#REF!</f>
        <v>#REF!</v>
      </c>
    </row>
    <row r="20" spans="1:12" ht="15.75">
      <c r="A20" s="14">
        <v>11</v>
      </c>
      <c r="B20" s="15" t="s">
        <v>23</v>
      </c>
      <c r="C20" s="23">
        <v>1</v>
      </c>
      <c r="D20" s="24"/>
      <c r="E20" s="16"/>
      <c r="F20" s="17"/>
      <c r="G20" s="16"/>
      <c r="H20" s="17"/>
      <c r="I20" s="22"/>
      <c r="J20" s="22"/>
      <c r="K20" s="19">
        <f t="shared" si="0"/>
        <v>1</v>
      </c>
      <c r="L20" s="21" t="e">
        <f>C20*#REF!+E20*#REF!+G20*#REF!+((I20+J20)/2)*#REF!</f>
        <v>#REF!</v>
      </c>
    </row>
    <row r="21" spans="1:12" ht="15.75">
      <c r="A21" s="14">
        <v>12</v>
      </c>
      <c r="B21" s="15" t="s">
        <v>24</v>
      </c>
      <c r="C21" s="23">
        <v>1</v>
      </c>
      <c r="D21" s="24"/>
      <c r="E21" s="23">
        <v>1</v>
      </c>
      <c r="F21" s="24"/>
      <c r="G21" s="25"/>
      <c r="H21" s="24"/>
      <c r="I21" s="22"/>
      <c r="J21" s="22"/>
      <c r="K21" s="19">
        <f t="shared" si="0"/>
        <v>2</v>
      </c>
      <c r="L21" s="21" t="e">
        <f>C21*#REF!+E21*#REF!+G21*#REF!+((I21+J21)/2)*#REF!</f>
        <v>#REF!</v>
      </c>
    </row>
    <row r="22" spans="1:12" ht="15.75">
      <c r="A22" s="14">
        <v>13</v>
      </c>
      <c r="B22" s="15" t="s">
        <v>25</v>
      </c>
      <c r="C22" s="16">
        <v>1</v>
      </c>
      <c r="D22" s="17"/>
      <c r="E22" s="16"/>
      <c r="F22" s="17"/>
      <c r="G22" s="25"/>
      <c r="H22" s="24"/>
      <c r="I22" s="26"/>
      <c r="J22" s="26"/>
      <c r="K22" s="19">
        <f t="shared" si="0"/>
        <v>1</v>
      </c>
      <c r="L22" s="21" t="e">
        <f>C22*#REF!+E22*#REF!+G22*#REF!+((I22+J22)/2)*#REF!</f>
        <v>#REF!</v>
      </c>
    </row>
    <row r="23" spans="1:12" ht="15.75">
      <c r="A23" s="14">
        <v>14</v>
      </c>
      <c r="B23" s="15" t="s">
        <v>26</v>
      </c>
      <c r="C23" s="16">
        <v>3</v>
      </c>
      <c r="D23" s="17"/>
      <c r="E23" s="16">
        <v>3</v>
      </c>
      <c r="F23" s="17"/>
      <c r="G23" s="16">
        <v>3</v>
      </c>
      <c r="H23" s="17"/>
      <c r="I23" s="22">
        <v>3</v>
      </c>
      <c r="J23" s="22">
        <v>3</v>
      </c>
      <c r="K23" s="19">
        <f t="shared" si="0"/>
        <v>12</v>
      </c>
      <c r="L23" s="21" t="e">
        <f>C23*#REF!+E23*#REF!+G23*#REF!+((I23+J23)/2)*#REF!</f>
        <v>#REF!</v>
      </c>
    </row>
    <row r="24" spans="1:12" ht="15.75">
      <c r="A24" s="14">
        <v>15</v>
      </c>
      <c r="B24" s="15" t="s">
        <v>27</v>
      </c>
      <c r="C24" s="16">
        <v>1</v>
      </c>
      <c r="D24" s="17"/>
      <c r="E24" s="16"/>
      <c r="F24" s="17"/>
      <c r="G24" s="25"/>
      <c r="H24" s="24"/>
      <c r="I24" s="26"/>
      <c r="J24" s="26"/>
      <c r="K24" s="19">
        <f t="shared" si="0"/>
        <v>1</v>
      </c>
      <c r="L24" s="21" t="e">
        <f>C24*#REF!+E24*#REF!+G24*#REF!+((I24+J24)/2)*#REF!</f>
        <v>#REF!</v>
      </c>
    </row>
    <row r="25" spans="1:12" ht="15.75">
      <c r="A25" s="14">
        <v>16</v>
      </c>
      <c r="B25" s="27" t="s">
        <v>28</v>
      </c>
      <c r="C25" s="28">
        <v>1</v>
      </c>
      <c r="D25" s="29"/>
      <c r="E25" s="28">
        <v>1</v>
      </c>
      <c r="F25" s="29"/>
      <c r="G25" s="28">
        <v>1</v>
      </c>
      <c r="H25" s="29"/>
      <c r="I25" s="22">
        <v>1</v>
      </c>
      <c r="J25" s="22">
        <v>1</v>
      </c>
      <c r="K25" s="19">
        <f t="shared" si="0"/>
        <v>4</v>
      </c>
      <c r="L25" s="21" t="e">
        <f>C25*#REF!+E25*#REF!+G25*#REF!+((I25+J25)/2)*#REF!</f>
        <v>#REF!</v>
      </c>
    </row>
    <row r="26" spans="1:12" ht="15.75">
      <c r="A26" s="30"/>
      <c r="B26" s="31" t="s">
        <v>29</v>
      </c>
      <c r="C26" s="32"/>
      <c r="D26" s="33"/>
      <c r="E26" s="32"/>
      <c r="F26" s="33"/>
      <c r="G26" s="32"/>
      <c r="H26" s="33"/>
      <c r="I26" s="32"/>
      <c r="J26" s="33"/>
      <c r="K26" s="34"/>
      <c r="L26" s="36"/>
    </row>
    <row r="27" spans="1:13" ht="15.75">
      <c r="A27" s="14">
        <v>17</v>
      </c>
      <c r="B27" s="27" t="s">
        <v>19</v>
      </c>
      <c r="C27" s="16">
        <v>1</v>
      </c>
      <c r="D27" s="17"/>
      <c r="E27" s="16">
        <v>2</v>
      </c>
      <c r="F27" s="17"/>
      <c r="G27" s="16">
        <v>2</v>
      </c>
      <c r="H27" s="17"/>
      <c r="I27" s="22">
        <v>1</v>
      </c>
      <c r="J27" s="22">
        <v>5</v>
      </c>
      <c r="K27" s="19">
        <f t="shared" si="0"/>
        <v>8</v>
      </c>
      <c r="L27" s="21" t="e">
        <f>C27*#REF!+E27*#REF!+G27*#REF!+((I27+J27)/2)*#REF!</f>
        <v>#REF!</v>
      </c>
      <c r="M27" s="107"/>
    </row>
    <row r="28" spans="1:12" ht="15.75">
      <c r="A28" s="14">
        <v>18</v>
      </c>
      <c r="B28" s="27" t="s">
        <v>25</v>
      </c>
      <c r="C28" s="16"/>
      <c r="D28" s="17"/>
      <c r="E28" s="16">
        <v>1</v>
      </c>
      <c r="F28" s="17"/>
      <c r="G28" s="16">
        <v>2</v>
      </c>
      <c r="H28" s="17"/>
      <c r="I28" s="22">
        <v>2</v>
      </c>
      <c r="J28" s="22">
        <v>4</v>
      </c>
      <c r="K28" s="19">
        <f t="shared" si="0"/>
        <v>6</v>
      </c>
      <c r="L28" s="21" t="e">
        <f>C28*#REF!+E28*#REF!+G28*#REF!+((I28+J28)/2)*#REF!</f>
        <v>#REF!</v>
      </c>
    </row>
    <row r="29" spans="1:12" ht="15.75">
      <c r="A29" s="30"/>
      <c r="B29" s="31" t="s">
        <v>30</v>
      </c>
      <c r="C29" s="32"/>
      <c r="D29" s="33"/>
      <c r="E29" s="32"/>
      <c r="F29" s="33"/>
      <c r="G29" s="32"/>
      <c r="H29" s="33"/>
      <c r="I29" s="32"/>
      <c r="J29" s="33"/>
      <c r="K29" s="34"/>
      <c r="L29" s="36"/>
    </row>
    <row r="30" spans="1:12" ht="16.5" thickBot="1">
      <c r="A30" s="14">
        <v>19</v>
      </c>
      <c r="B30" s="27" t="s">
        <v>31</v>
      </c>
      <c r="C30" s="16"/>
      <c r="D30" s="17"/>
      <c r="E30" s="16"/>
      <c r="F30" s="17"/>
      <c r="G30" s="16">
        <v>2</v>
      </c>
      <c r="H30" s="17"/>
      <c r="I30" s="22">
        <v>1</v>
      </c>
      <c r="J30" s="22">
        <v>3</v>
      </c>
      <c r="K30" s="19">
        <f t="shared" si="0"/>
        <v>4</v>
      </c>
      <c r="L30" s="21" t="e">
        <f>C30*#REF!+E30*#REF!+G30*#REF!+((I30+J30)/2)*#REF!</f>
        <v>#REF!</v>
      </c>
    </row>
    <row r="31" spans="1:12" ht="17.25" thickBot="1" thickTop="1">
      <c r="A31" s="37"/>
      <c r="B31" s="38" t="s">
        <v>32</v>
      </c>
      <c r="C31" s="39">
        <f>SUM(C10:C30)</f>
        <v>24</v>
      </c>
      <c r="D31" s="40"/>
      <c r="E31" s="39">
        <f>SUM(E10:E30)</f>
        <v>17</v>
      </c>
      <c r="F31" s="40"/>
      <c r="G31" s="39">
        <f>SUM(G10:G30)</f>
        <v>19</v>
      </c>
      <c r="H31" s="40"/>
      <c r="I31" s="39">
        <f>SUM(I10:I30)</f>
        <v>15</v>
      </c>
      <c r="J31" s="39">
        <f>SUM(J10:J30)</f>
        <v>31</v>
      </c>
      <c r="K31" s="41">
        <f>SUM(K10:K30)</f>
        <v>83</v>
      </c>
      <c r="L31" s="43" t="e">
        <f>SUM(L10:L30)</f>
        <v>#REF!</v>
      </c>
    </row>
    <row r="32" spans="1:12" ht="16.5" thickTop="1">
      <c r="A32" s="44"/>
      <c r="B32" s="45" t="s">
        <v>33</v>
      </c>
      <c r="C32" s="46"/>
      <c r="D32" s="47"/>
      <c r="E32" s="46"/>
      <c r="F32" s="47"/>
      <c r="G32" s="46"/>
      <c r="H32" s="47"/>
      <c r="I32" s="46"/>
      <c r="J32" s="48"/>
      <c r="K32" s="49"/>
      <c r="L32" s="52"/>
    </row>
    <row r="33" spans="1:12" ht="15.75">
      <c r="A33" s="53">
        <v>20</v>
      </c>
      <c r="B33" s="54" t="s">
        <v>46</v>
      </c>
      <c r="C33" s="55">
        <v>4</v>
      </c>
      <c r="D33" s="56"/>
      <c r="E33" s="55">
        <v>1</v>
      </c>
      <c r="F33" s="56"/>
      <c r="G33" s="55"/>
      <c r="H33" s="56"/>
      <c r="I33" s="22"/>
      <c r="J33" s="57"/>
      <c r="K33" s="58">
        <f aca="true" t="shared" si="1" ref="K33:K41">SUM(C33:H33)+((I33+J33)/2)</f>
        <v>5</v>
      </c>
      <c r="L33" s="21" t="e">
        <f>C33*#REF!+E33*#REF!+G33*#REF!+((I33+J33)/2)*#REF!</f>
        <v>#REF!</v>
      </c>
    </row>
    <row r="34" spans="1:12" ht="15.75">
      <c r="A34" s="53">
        <v>21</v>
      </c>
      <c r="B34" s="15" t="s">
        <v>49</v>
      </c>
      <c r="C34" s="16"/>
      <c r="D34" s="17"/>
      <c r="E34" s="16">
        <v>2</v>
      </c>
      <c r="F34" s="17"/>
      <c r="G34" s="16">
        <v>2</v>
      </c>
      <c r="H34" s="17"/>
      <c r="I34" s="22"/>
      <c r="J34" s="60"/>
      <c r="K34" s="58">
        <f t="shared" si="1"/>
        <v>4</v>
      </c>
      <c r="L34" s="21" t="e">
        <f>C34*#REF!+E34*#REF!+G34*#REF!+((I34+J34)/2)*#REF!</f>
        <v>#REF!</v>
      </c>
    </row>
    <row r="35" spans="1:12" ht="15.75">
      <c r="A35" s="53">
        <v>22</v>
      </c>
      <c r="B35" s="54" t="s">
        <v>57</v>
      </c>
      <c r="C35" s="55"/>
      <c r="D35" s="56"/>
      <c r="E35" s="55">
        <v>4</v>
      </c>
      <c r="F35" s="56"/>
      <c r="G35" s="55">
        <v>1</v>
      </c>
      <c r="H35" s="56"/>
      <c r="I35" s="22"/>
      <c r="J35" s="57"/>
      <c r="K35" s="58">
        <f t="shared" si="1"/>
        <v>5</v>
      </c>
      <c r="L35" s="21"/>
    </row>
    <row r="36" spans="1:12" ht="15.75">
      <c r="A36" s="53">
        <v>23</v>
      </c>
      <c r="B36" s="15" t="s">
        <v>58</v>
      </c>
      <c r="C36" s="16"/>
      <c r="D36" s="17"/>
      <c r="E36" s="16">
        <v>1</v>
      </c>
      <c r="F36" s="17"/>
      <c r="G36" s="16">
        <v>2</v>
      </c>
      <c r="H36" s="17"/>
      <c r="I36" s="22"/>
      <c r="J36" s="60"/>
      <c r="K36" s="58">
        <f t="shared" si="1"/>
        <v>3</v>
      </c>
      <c r="L36" s="21"/>
    </row>
    <row r="37" spans="1:12" ht="15.75">
      <c r="A37" s="53">
        <v>24</v>
      </c>
      <c r="B37" s="54" t="s">
        <v>59</v>
      </c>
      <c r="C37" s="55"/>
      <c r="D37" s="56"/>
      <c r="E37" s="55"/>
      <c r="F37" s="56"/>
      <c r="G37" s="55"/>
      <c r="H37" s="56"/>
      <c r="I37" s="22">
        <v>4</v>
      </c>
      <c r="J37" s="57"/>
      <c r="K37" s="58">
        <f t="shared" si="1"/>
        <v>2</v>
      </c>
      <c r="L37" s="21"/>
    </row>
    <row r="38" spans="1:12" ht="15.75">
      <c r="A38" s="53">
        <v>25</v>
      </c>
      <c r="B38" s="15" t="s">
        <v>60</v>
      </c>
      <c r="C38" s="16"/>
      <c r="D38" s="17"/>
      <c r="E38" s="16"/>
      <c r="F38" s="17"/>
      <c r="G38" s="16"/>
      <c r="H38" s="17"/>
      <c r="I38" s="22">
        <v>4</v>
      </c>
      <c r="J38" s="60"/>
      <c r="K38" s="58">
        <f t="shared" si="1"/>
        <v>2</v>
      </c>
      <c r="L38" s="21"/>
    </row>
    <row r="39" spans="1:12" ht="31.5">
      <c r="A39" s="53">
        <v>26</v>
      </c>
      <c r="B39" s="54" t="s">
        <v>68</v>
      </c>
      <c r="C39" s="55">
        <v>1</v>
      </c>
      <c r="D39" s="56"/>
      <c r="E39" s="55"/>
      <c r="F39" s="56"/>
      <c r="G39" s="55"/>
      <c r="H39" s="56"/>
      <c r="I39" s="22"/>
      <c r="J39" s="57"/>
      <c r="K39" s="58">
        <f t="shared" si="1"/>
        <v>1</v>
      </c>
      <c r="L39" s="21"/>
    </row>
    <row r="40" spans="1:12" ht="15.75">
      <c r="A40" s="53">
        <v>27</v>
      </c>
      <c r="B40" s="54" t="s">
        <v>62</v>
      </c>
      <c r="C40" s="55"/>
      <c r="D40" s="56"/>
      <c r="E40" s="55">
        <v>1</v>
      </c>
      <c r="F40" s="56"/>
      <c r="G40" s="55"/>
      <c r="H40" s="56"/>
      <c r="I40" s="22"/>
      <c r="J40" s="57"/>
      <c r="K40" s="58">
        <f t="shared" si="1"/>
        <v>1</v>
      </c>
      <c r="L40" s="21"/>
    </row>
    <row r="41" spans="1:12" ht="16.5" thickBot="1">
      <c r="A41" s="53">
        <v>28</v>
      </c>
      <c r="B41" s="15" t="s">
        <v>48</v>
      </c>
      <c r="C41" s="16"/>
      <c r="D41" s="17"/>
      <c r="E41" s="16"/>
      <c r="F41" s="17"/>
      <c r="G41" s="16">
        <v>2</v>
      </c>
      <c r="H41" s="17"/>
      <c r="I41" s="22"/>
      <c r="J41" s="60"/>
      <c r="K41" s="58">
        <f t="shared" si="1"/>
        <v>2</v>
      </c>
      <c r="L41" s="21"/>
    </row>
    <row r="42" spans="1:12" ht="17.25" thickBot="1" thickTop="1">
      <c r="A42" s="37"/>
      <c r="B42" s="38" t="s">
        <v>34</v>
      </c>
      <c r="C42" s="39">
        <f>SUM(C33:C41)</f>
        <v>5</v>
      </c>
      <c r="D42" s="40"/>
      <c r="E42" s="39">
        <f>SUM(E33:E41)</f>
        <v>9</v>
      </c>
      <c r="F42" s="40"/>
      <c r="G42" s="39">
        <f>SUM(G33:G41)</f>
        <v>7</v>
      </c>
      <c r="H42" s="40"/>
      <c r="I42" s="39">
        <f>SUM(I33:I41)</f>
        <v>8</v>
      </c>
      <c r="J42" s="39">
        <f>SUM(J33:J41)</f>
        <v>0</v>
      </c>
      <c r="K42" s="61">
        <f>SUM(K33:K41)</f>
        <v>25</v>
      </c>
      <c r="L42" s="63" t="e">
        <f>SUM(L33:L41)</f>
        <v>#REF!</v>
      </c>
    </row>
    <row r="43" spans="1:12" ht="16.5" thickTop="1">
      <c r="A43" s="30"/>
      <c r="B43" s="64" t="s">
        <v>35</v>
      </c>
      <c r="C43" s="32"/>
      <c r="D43" s="33"/>
      <c r="E43" s="32"/>
      <c r="F43" s="33"/>
      <c r="G43" s="32"/>
      <c r="H43" s="33"/>
      <c r="I43" s="32"/>
      <c r="J43" s="65"/>
      <c r="K43" s="66"/>
      <c r="L43" s="36"/>
    </row>
    <row r="44" spans="1:12" ht="15.75">
      <c r="A44" s="14">
        <v>29</v>
      </c>
      <c r="B44" s="15" t="s">
        <v>84</v>
      </c>
      <c r="C44" s="16"/>
      <c r="D44" s="17"/>
      <c r="E44" s="16">
        <v>1</v>
      </c>
      <c r="F44" s="17"/>
      <c r="G44" s="16"/>
      <c r="H44" s="17"/>
      <c r="I44" s="22"/>
      <c r="J44" s="22"/>
      <c r="K44" s="68">
        <f>SUM(C44:H44)+((I44+J44)/2)</f>
        <v>1</v>
      </c>
      <c r="L44" s="21" t="e">
        <f>C44*#REF!+E44*#REF!+G44*#REF!+((I44+J44)/2)*#REF!</f>
        <v>#REF!</v>
      </c>
    </row>
    <row r="45" spans="1:12" ht="18.75">
      <c r="A45" s="14">
        <v>30</v>
      </c>
      <c r="B45" s="15" t="s">
        <v>64</v>
      </c>
      <c r="C45" s="16">
        <v>4</v>
      </c>
      <c r="D45" s="17"/>
      <c r="E45" s="16"/>
      <c r="F45" s="17"/>
      <c r="G45" s="16"/>
      <c r="H45" s="17"/>
      <c r="I45" s="22"/>
      <c r="J45" s="69"/>
      <c r="K45" s="68">
        <f>SUM(C45:H45)+((I45+J45)/2)</f>
        <v>4</v>
      </c>
      <c r="L45" s="21"/>
    </row>
    <row r="46" spans="1:12" ht="34.5">
      <c r="A46" s="14">
        <v>31</v>
      </c>
      <c r="B46" s="15" t="s">
        <v>65</v>
      </c>
      <c r="C46" s="28"/>
      <c r="D46" s="29"/>
      <c r="E46" s="28">
        <v>3</v>
      </c>
      <c r="F46" s="29"/>
      <c r="G46" s="28">
        <v>2</v>
      </c>
      <c r="H46" s="29"/>
      <c r="I46" s="70"/>
      <c r="J46" s="22"/>
      <c r="K46" s="68">
        <f>SUM(C46:H46)+((I46+J46)/2)</f>
        <v>5</v>
      </c>
      <c r="L46" s="21"/>
    </row>
    <row r="47" spans="1:12" ht="34.5">
      <c r="A47" s="14">
        <v>32</v>
      </c>
      <c r="B47" s="15" t="s">
        <v>66</v>
      </c>
      <c r="C47" s="16"/>
      <c r="D47" s="17"/>
      <c r="E47" s="16">
        <v>3</v>
      </c>
      <c r="F47" s="17"/>
      <c r="G47" s="16">
        <v>3</v>
      </c>
      <c r="H47" s="17"/>
      <c r="I47" s="22"/>
      <c r="J47" s="69"/>
      <c r="K47" s="68">
        <f>SUM(C47:H47)+((I47+J47)/2)</f>
        <v>6</v>
      </c>
      <c r="L47" s="21"/>
    </row>
    <row r="48" spans="1:12" ht="34.5">
      <c r="A48" s="14">
        <v>33</v>
      </c>
      <c r="B48" s="15" t="s">
        <v>67</v>
      </c>
      <c r="C48" s="28"/>
      <c r="D48" s="29"/>
      <c r="E48" s="28"/>
      <c r="F48" s="29"/>
      <c r="G48" s="28"/>
      <c r="H48" s="29"/>
      <c r="I48" s="70">
        <v>8</v>
      </c>
      <c r="J48" s="22"/>
      <c r="K48" s="68">
        <v>4</v>
      </c>
      <c r="L48" s="21" t="e">
        <f>C48*#REF!+E48*#REF!+G48*#REF!+((I48+J48)/2)*#REF!</f>
        <v>#REF!</v>
      </c>
    </row>
    <row r="49" spans="1:12" ht="16.5" thickBot="1">
      <c r="A49" s="14">
        <v>34</v>
      </c>
      <c r="B49" s="27" t="s">
        <v>36</v>
      </c>
      <c r="C49" s="213"/>
      <c r="D49" s="214"/>
      <c r="E49" s="73">
        <v>2</v>
      </c>
      <c r="F49" s="74" t="s">
        <v>37</v>
      </c>
      <c r="G49" s="73">
        <v>3</v>
      </c>
      <c r="H49" s="74" t="s">
        <v>37</v>
      </c>
      <c r="I49" s="75"/>
      <c r="J49" s="74"/>
      <c r="K49" s="68">
        <f>SUM(C49:H49)+((I49)/2)</f>
        <v>5</v>
      </c>
      <c r="L49" s="21" t="e">
        <f>C49*#REF!+E49*#REF!+G49*#REF!+((I49)/2)*#REF!</f>
        <v>#REF!</v>
      </c>
    </row>
    <row r="50" spans="1:12" ht="17.25" thickBot="1" thickTop="1">
      <c r="A50" s="37"/>
      <c r="B50" s="38" t="s">
        <v>38</v>
      </c>
      <c r="C50" s="39">
        <f>SUM(C44:C49)</f>
        <v>4</v>
      </c>
      <c r="D50" s="40"/>
      <c r="E50" s="39">
        <f>SUM(E44:E49)</f>
        <v>9</v>
      </c>
      <c r="F50" s="40"/>
      <c r="G50" s="39">
        <f>SUM(G44:G49)</f>
        <v>8</v>
      </c>
      <c r="H50" s="40"/>
      <c r="I50" s="39">
        <f>SUM(I44:I49)</f>
        <v>8</v>
      </c>
      <c r="J50" s="39">
        <f>SUM(J44:J49)</f>
        <v>0</v>
      </c>
      <c r="K50" s="61">
        <f>SUM(K44:K49)</f>
        <v>25</v>
      </c>
      <c r="L50" s="63" t="e">
        <f>SUM(L44:L49)</f>
        <v>#REF!</v>
      </c>
    </row>
    <row r="51" spans="1:12" ht="17.25" thickBot="1" thickTop="1">
      <c r="A51" s="37"/>
      <c r="B51" s="38" t="s">
        <v>39</v>
      </c>
      <c r="C51" s="39">
        <f>C42+C50</f>
        <v>9</v>
      </c>
      <c r="D51" s="40"/>
      <c r="E51" s="39">
        <f>E42+E50</f>
        <v>18</v>
      </c>
      <c r="F51" s="40"/>
      <c r="G51" s="39">
        <f>G42+G50</f>
        <v>15</v>
      </c>
      <c r="H51" s="40"/>
      <c r="I51" s="39">
        <f>I42+I50</f>
        <v>16</v>
      </c>
      <c r="J51" s="39">
        <f>J42+J50</f>
        <v>0</v>
      </c>
      <c r="K51" s="61">
        <f>K42+K50</f>
        <v>50</v>
      </c>
      <c r="L51" s="63" t="e">
        <f>L42+L50</f>
        <v>#REF!</v>
      </c>
    </row>
    <row r="52" spans="1:12" ht="17.25" thickBot="1" thickTop="1">
      <c r="A52" s="76"/>
      <c r="B52" s="77" t="s">
        <v>40</v>
      </c>
      <c r="C52" s="78">
        <f>C31+C51</f>
        <v>33</v>
      </c>
      <c r="D52" s="79"/>
      <c r="E52" s="78">
        <f>E31+E51</f>
        <v>35</v>
      </c>
      <c r="F52" s="79"/>
      <c r="G52" s="78">
        <f>G31+G51</f>
        <v>34</v>
      </c>
      <c r="H52" s="79"/>
      <c r="I52" s="78">
        <f>I31+I51</f>
        <v>31</v>
      </c>
      <c r="J52" s="78">
        <f>J31+J51</f>
        <v>31</v>
      </c>
      <c r="K52" s="80">
        <f>K31+K51</f>
        <v>133</v>
      </c>
      <c r="L52" s="82" t="e">
        <f>L51+L31</f>
        <v>#REF!</v>
      </c>
    </row>
    <row r="53" spans="1:11" ht="16.5" thickTop="1">
      <c r="A53" s="83"/>
      <c r="B53" s="84"/>
      <c r="C53" s="85"/>
      <c r="D53" s="85"/>
      <c r="E53" s="215"/>
      <c r="F53" s="215"/>
      <c r="G53" s="215"/>
      <c r="H53" s="86"/>
      <c r="I53" s="87"/>
      <c r="J53" s="88"/>
      <c r="K53" s="89"/>
    </row>
    <row r="54" spans="1:11" ht="15.75">
      <c r="A54" s="14">
        <v>35</v>
      </c>
      <c r="B54" s="15" t="s">
        <v>41</v>
      </c>
      <c r="C54" s="90">
        <v>2</v>
      </c>
      <c r="D54" s="91"/>
      <c r="E54" s="90">
        <v>2</v>
      </c>
      <c r="F54" s="91"/>
      <c r="G54" s="90">
        <v>2</v>
      </c>
      <c r="H54" s="91"/>
      <c r="I54" s="92">
        <v>2</v>
      </c>
      <c r="J54" s="93">
        <v>2</v>
      </c>
      <c r="K54" s="19">
        <f>SUM(C54:H54)+((I54+J54)/2)</f>
        <v>8</v>
      </c>
    </row>
    <row r="55" spans="1:11" ht="16.5" thickBot="1">
      <c r="A55" s="94">
        <v>36</v>
      </c>
      <c r="B55" s="95" t="s">
        <v>42</v>
      </c>
      <c r="C55" s="90">
        <v>0.5</v>
      </c>
      <c r="D55" s="91"/>
      <c r="E55" s="90">
        <v>0.5</v>
      </c>
      <c r="F55" s="91"/>
      <c r="G55" s="90">
        <v>0.5</v>
      </c>
      <c r="H55" s="91"/>
      <c r="I55" s="90"/>
      <c r="J55" s="93"/>
      <c r="K55" s="96">
        <f>SUM(C55:H55)+((I55+J55)/2)</f>
        <v>1.5</v>
      </c>
    </row>
    <row r="56" spans="1:11" ht="17.25" thickBot="1" thickTop="1">
      <c r="A56" s="97"/>
      <c r="B56" s="77" t="s">
        <v>40</v>
      </c>
      <c r="C56" s="79">
        <f>C52+C54+C55</f>
        <v>35.5</v>
      </c>
      <c r="D56" s="98"/>
      <c r="E56" s="79">
        <f aca="true" t="shared" si="2" ref="E56:K56">E52+E54+E55</f>
        <v>37.5</v>
      </c>
      <c r="F56" s="98"/>
      <c r="G56" s="79">
        <f t="shared" si="2"/>
        <v>36.5</v>
      </c>
      <c r="H56" s="98"/>
      <c r="I56" s="79">
        <f t="shared" si="2"/>
        <v>33</v>
      </c>
      <c r="J56" s="79">
        <f t="shared" si="2"/>
        <v>33</v>
      </c>
      <c r="K56" s="99">
        <f t="shared" si="2"/>
        <v>142.5</v>
      </c>
    </row>
    <row r="57" spans="1:11" ht="16.5" thickTop="1">
      <c r="A57" s="1"/>
      <c r="B57" s="100" t="s">
        <v>43</v>
      </c>
      <c r="C57" s="1"/>
      <c r="D57" s="1"/>
      <c r="E57" s="1"/>
      <c r="F57" s="1"/>
      <c r="G57" s="1"/>
      <c r="H57" s="1"/>
      <c r="I57" s="1"/>
      <c r="J57" s="1"/>
      <c r="K57" s="1"/>
    </row>
    <row r="58" spans="1:11" ht="15">
      <c r="A58" s="101" t="s">
        <v>44</v>
      </c>
      <c r="B58" s="216" t="s">
        <v>45</v>
      </c>
      <c r="C58" s="217"/>
      <c r="D58" s="217"/>
      <c r="E58" s="217"/>
      <c r="F58" s="217"/>
      <c r="G58" s="217"/>
      <c r="H58" s="217"/>
      <c r="I58" s="217"/>
      <c r="J58" s="217"/>
      <c r="K58" s="217"/>
    </row>
    <row r="59" spans="1:2" ht="12.75">
      <c r="A59" s="3">
        <v>1</v>
      </c>
      <c r="B59" s="3" t="s">
        <v>81</v>
      </c>
    </row>
  </sheetData>
  <sheetProtection/>
  <mergeCells count="19">
    <mergeCell ref="E53:G53"/>
    <mergeCell ref="B58:K58"/>
    <mergeCell ref="L8:L9"/>
    <mergeCell ref="C49:D49"/>
    <mergeCell ref="C6:K6"/>
    <mergeCell ref="A7:A8"/>
    <mergeCell ref="B7:B8"/>
    <mergeCell ref="C7:J7"/>
    <mergeCell ref="K7:K8"/>
    <mergeCell ref="C8:D8"/>
    <mergeCell ref="E8:F8"/>
    <mergeCell ref="G8:H8"/>
    <mergeCell ref="I8:J8"/>
    <mergeCell ref="B1:K1"/>
    <mergeCell ref="C2:K2"/>
    <mergeCell ref="B3:G3"/>
    <mergeCell ref="H3:J3"/>
    <mergeCell ref="B4:G4"/>
    <mergeCell ref="H4:J4"/>
  </mergeCells>
  <conditionalFormatting sqref="C52 E52 G52 I52:J52">
    <cfRule type="cellIs" priority="3" dxfId="1" operator="equal" stopIfTrue="1">
      <formula>#REF!</formula>
    </cfRule>
    <cfRule type="cellIs" priority="4" dxfId="0" operator="notEqual" stopIfTrue="1">
      <formula>#REF!</formula>
    </cfRule>
  </conditionalFormatting>
  <printOptions/>
  <pageMargins left="0.7086614173228347" right="0.4330708661417323" top="0.7480314960629921" bottom="0.7480314960629921" header="0.31496062992125984" footer="0.31496062992125984"/>
  <pageSetup horizontalDpi="300" verticalDpi="300" orientation="portrait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1"/>
  <sheetViews>
    <sheetView view="pageLayout" zoomScaleSheetLayoutView="90" workbookViewId="0" topLeftCell="A40">
      <selection activeCell="E57" sqref="E57:E59"/>
    </sheetView>
  </sheetViews>
  <sheetFormatPr defaultColWidth="8.796875" defaultRowHeight="14.25"/>
  <cols>
    <col min="1" max="1" width="4.19921875" style="3" customWidth="1"/>
    <col min="2" max="2" width="37.8984375" style="3" customWidth="1"/>
    <col min="3" max="10" width="5.8984375" style="3" customWidth="1"/>
    <col min="11" max="11" width="9" style="3" customWidth="1"/>
    <col min="12" max="12" width="9.59765625" style="3" hidden="1" customWidth="1"/>
    <col min="13" max="13" width="7.09765625" style="3" customWidth="1"/>
    <col min="14" max="14" width="7.59765625" style="3" customWidth="1"/>
    <col min="15" max="15" width="9" style="3" customWidth="1"/>
    <col min="16" max="16" width="6.69921875" style="3" customWidth="1"/>
    <col min="17" max="16384" width="9" style="3" customWidth="1"/>
  </cols>
  <sheetData>
    <row r="1" spans="1:11" ht="39" customHeight="1">
      <c r="A1" s="1"/>
      <c r="B1" s="189" t="s">
        <v>80</v>
      </c>
      <c r="C1" s="189"/>
      <c r="D1" s="189"/>
      <c r="E1" s="189"/>
      <c r="F1" s="189"/>
      <c r="G1" s="189"/>
      <c r="H1" s="189"/>
      <c r="I1" s="189"/>
      <c r="J1" s="189"/>
      <c r="K1" s="189"/>
    </row>
    <row r="2" spans="1:12" ht="20.25">
      <c r="A2" s="1"/>
      <c r="B2" s="4"/>
      <c r="C2" s="190"/>
      <c r="D2" s="190"/>
      <c r="E2" s="190"/>
      <c r="F2" s="190"/>
      <c r="G2" s="190"/>
      <c r="H2" s="190"/>
      <c r="I2" s="190"/>
      <c r="J2" s="190"/>
      <c r="K2" s="190"/>
      <c r="L2" s="6"/>
    </row>
    <row r="3" spans="1:12" ht="35.25" customHeight="1">
      <c r="A3" s="7" t="s">
        <v>0</v>
      </c>
      <c r="B3" s="191" t="s">
        <v>85</v>
      </c>
      <c r="C3" s="192"/>
      <c r="D3" s="192"/>
      <c r="E3" s="192"/>
      <c r="F3" s="192"/>
      <c r="G3" s="193"/>
      <c r="H3" s="194" t="s">
        <v>79</v>
      </c>
      <c r="I3" s="195"/>
      <c r="J3" s="196"/>
      <c r="K3" s="8" t="s">
        <v>3</v>
      </c>
      <c r="L3" s="6"/>
    </row>
    <row r="4" spans="1:12" ht="18.75" customHeight="1">
      <c r="A4" s="9" t="s">
        <v>2</v>
      </c>
      <c r="B4" s="194" t="s">
        <v>86</v>
      </c>
      <c r="C4" s="195"/>
      <c r="D4" s="195"/>
      <c r="E4" s="195"/>
      <c r="F4" s="195"/>
      <c r="G4" s="196"/>
      <c r="H4" s="197" t="s">
        <v>1</v>
      </c>
      <c r="I4" s="198"/>
      <c r="J4" s="199"/>
      <c r="K4" s="8" t="s">
        <v>56</v>
      </c>
      <c r="L4" s="6"/>
    </row>
    <row r="5" spans="1:12" ht="18.75" customHeight="1">
      <c r="A5" s="104"/>
      <c r="B5" s="105"/>
      <c r="C5" s="105"/>
      <c r="D5" s="105"/>
      <c r="E5" s="105"/>
      <c r="F5" s="105"/>
      <c r="G5" s="105"/>
      <c r="H5" s="106"/>
      <c r="I5" s="106"/>
      <c r="J5" s="106"/>
      <c r="K5" s="106"/>
      <c r="L5" s="6"/>
    </row>
    <row r="6" spans="1:11" ht="21" customHeight="1" thickBot="1">
      <c r="A6" s="1"/>
      <c r="B6" s="4" t="s">
        <v>4</v>
      </c>
      <c r="C6" s="200" t="s">
        <v>83</v>
      </c>
      <c r="D6" s="200"/>
      <c r="E6" s="200"/>
      <c r="F6" s="200"/>
      <c r="G6" s="200"/>
      <c r="H6" s="200"/>
      <c r="I6" s="200"/>
      <c r="J6" s="200"/>
      <c r="K6" s="200"/>
    </row>
    <row r="7" spans="1:11" ht="19.5" customHeight="1" thickTop="1">
      <c r="A7" s="201" t="s">
        <v>5</v>
      </c>
      <c r="B7" s="203" t="s">
        <v>6</v>
      </c>
      <c r="C7" s="205" t="s">
        <v>7</v>
      </c>
      <c r="D7" s="206"/>
      <c r="E7" s="206"/>
      <c r="F7" s="206"/>
      <c r="G7" s="206"/>
      <c r="H7" s="206"/>
      <c r="I7" s="206"/>
      <c r="J7" s="207"/>
      <c r="K7" s="208" t="s">
        <v>8</v>
      </c>
    </row>
    <row r="8" spans="1:12" ht="15.75">
      <c r="A8" s="202"/>
      <c r="B8" s="204"/>
      <c r="C8" s="210">
        <v>1</v>
      </c>
      <c r="D8" s="211"/>
      <c r="E8" s="210">
        <v>2</v>
      </c>
      <c r="F8" s="211"/>
      <c r="G8" s="210">
        <v>3</v>
      </c>
      <c r="H8" s="211"/>
      <c r="I8" s="210">
        <v>4</v>
      </c>
      <c r="J8" s="211"/>
      <c r="K8" s="209"/>
      <c r="L8" s="218" t="s">
        <v>9</v>
      </c>
    </row>
    <row r="9" spans="1:12" ht="15.75">
      <c r="A9" s="10"/>
      <c r="B9" s="11" t="s">
        <v>10</v>
      </c>
      <c r="C9" s="13" t="s">
        <v>11</v>
      </c>
      <c r="D9" s="13" t="s">
        <v>12</v>
      </c>
      <c r="E9" s="13" t="s">
        <v>11</v>
      </c>
      <c r="F9" s="13" t="s">
        <v>12</v>
      </c>
      <c r="G9" s="13" t="s">
        <v>11</v>
      </c>
      <c r="H9" s="13" t="s">
        <v>12</v>
      </c>
      <c r="I9" s="13" t="s">
        <v>11</v>
      </c>
      <c r="J9" s="13" t="s">
        <v>12</v>
      </c>
      <c r="K9" s="12" t="s">
        <v>10</v>
      </c>
      <c r="L9" s="218"/>
    </row>
    <row r="10" spans="1:12" ht="15.75">
      <c r="A10" s="14">
        <v>1</v>
      </c>
      <c r="B10" s="15" t="s">
        <v>13</v>
      </c>
      <c r="C10" s="16">
        <v>3</v>
      </c>
      <c r="D10" s="17"/>
      <c r="E10" s="16">
        <v>3</v>
      </c>
      <c r="F10" s="17"/>
      <c r="G10" s="16">
        <v>3</v>
      </c>
      <c r="H10" s="17"/>
      <c r="I10" s="18">
        <v>2</v>
      </c>
      <c r="J10" s="18">
        <v>4</v>
      </c>
      <c r="K10" s="19">
        <f>SUM(C10:H10)+((I10+J10)/2)</f>
        <v>12</v>
      </c>
      <c r="L10" s="21" t="e">
        <f>C10*#REF!+E10*#REF!+G10*#REF!+((I10+J10)/2)*#REF!</f>
        <v>#REF!</v>
      </c>
    </row>
    <row r="11" spans="1:12" ht="15.75">
      <c r="A11" s="14">
        <v>2</v>
      </c>
      <c r="B11" s="15" t="s">
        <v>14</v>
      </c>
      <c r="C11" s="16">
        <v>2</v>
      </c>
      <c r="D11" s="17"/>
      <c r="E11" s="16">
        <v>2</v>
      </c>
      <c r="F11" s="17"/>
      <c r="G11" s="16">
        <v>2</v>
      </c>
      <c r="H11" s="17"/>
      <c r="I11" s="22">
        <v>2</v>
      </c>
      <c r="J11" s="22">
        <v>4</v>
      </c>
      <c r="K11" s="19">
        <f>SUM(C11:H11)+((I11+J11)/2)</f>
        <v>9</v>
      </c>
      <c r="L11" s="21" t="e">
        <f>C11*#REF!+E11*#REF!+G11*#REF!+((I11+J11)/2)*#REF!</f>
        <v>#REF!</v>
      </c>
    </row>
    <row r="12" spans="1:12" ht="15.75">
      <c r="A12" s="14">
        <v>3</v>
      </c>
      <c r="B12" s="15" t="s">
        <v>15</v>
      </c>
      <c r="C12" s="16">
        <v>2</v>
      </c>
      <c r="D12" s="17"/>
      <c r="E12" s="16">
        <v>1</v>
      </c>
      <c r="F12" s="17"/>
      <c r="G12" s="16">
        <v>1</v>
      </c>
      <c r="H12" s="17"/>
      <c r="I12" s="18">
        <v>1</v>
      </c>
      <c r="J12" s="18">
        <v>3</v>
      </c>
      <c r="K12" s="19">
        <f aca="true" t="shared" si="0" ref="K12:K30">SUM(C12:H12)+((I12+J12)/2)</f>
        <v>6</v>
      </c>
      <c r="L12" s="21" t="e">
        <f>C12*#REF!+E12*#REF!+G12*#REF!+((I12+J12)/2)*#REF!</f>
        <v>#REF!</v>
      </c>
    </row>
    <row r="13" spans="1:12" ht="15.75">
      <c r="A13" s="14">
        <v>4</v>
      </c>
      <c r="B13" s="15" t="s">
        <v>16</v>
      </c>
      <c r="C13" s="16">
        <v>1</v>
      </c>
      <c r="D13" s="17"/>
      <c r="E13" s="16">
        <v>1</v>
      </c>
      <c r="F13" s="17"/>
      <c r="G13" s="16"/>
      <c r="H13" s="17"/>
      <c r="I13" s="22"/>
      <c r="J13" s="22"/>
      <c r="K13" s="19">
        <f t="shared" si="0"/>
        <v>2</v>
      </c>
      <c r="L13" s="21" t="e">
        <f>C13*#REF!+E13*#REF!+G13*#REF!+((I13+J13)/2)*#REF!</f>
        <v>#REF!</v>
      </c>
    </row>
    <row r="14" spans="1:12" ht="15.75">
      <c r="A14" s="14">
        <v>5</v>
      </c>
      <c r="B14" s="15" t="s">
        <v>17</v>
      </c>
      <c r="C14" s="23">
        <v>1</v>
      </c>
      <c r="D14" s="24"/>
      <c r="E14" s="23"/>
      <c r="F14" s="24"/>
      <c r="G14" s="16"/>
      <c r="H14" s="17"/>
      <c r="I14" s="22"/>
      <c r="J14" s="22"/>
      <c r="K14" s="19">
        <f t="shared" si="0"/>
        <v>1</v>
      </c>
      <c r="L14" s="21" t="e">
        <f>C14*#REF!+E14*#REF!+G14*#REF!+((I14+J14)/2)*#REF!</f>
        <v>#REF!</v>
      </c>
    </row>
    <row r="15" spans="1:12" ht="15.75">
      <c r="A15" s="14">
        <v>6</v>
      </c>
      <c r="B15" s="15" t="s">
        <v>18</v>
      </c>
      <c r="C15" s="16">
        <v>1</v>
      </c>
      <c r="D15" s="17"/>
      <c r="E15" s="23"/>
      <c r="F15" s="24"/>
      <c r="G15" s="25"/>
      <c r="H15" s="24"/>
      <c r="I15" s="26"/>
      <c r="J15" s="26"/>
      <c r="K15" s="19">
        <f t="shared" si="0"/>
        <v>1</v>
      </c>
      <c r="L15" s="21" t="e">
        <f>C15*#REF!+E15*#REF!+G15*#REF!+((I15+J15)/2)*#REF!</f>
        <v>#REF!</v>
      </c>
    </row>
    <row r="16" spans="1:12" ht="15.75">
      <c r="A16" s="14">
        <v>7</v>
      </c>
      <c r="B16" s="15" t="s">
        <v>19</v>
      </c>
      <c r="C16" s="16">
        <v>2</v>
      </c>
      <c r="D16" s="17"/>
      <c r="E16" s="16">
        <v>2</v>
      </c>
      <c r="F16" s="17"/>
      <c r="G16" s="23">
        <v>3</v>
      </c>
      <c r="H16" s="24"/>
      <c r="I16" s="18">
        <v>2</v>
      </c>
      <c r="J16" s="18">
        <v>4</v>
      </c>
      <c r="K16" s="19">
        <f t="shared" si="0"/>
        <v>10</v>
      </c>
      <c r="L16" s="21" t="e">
        <f>C16*#REF!+E16*#REF!+G16*#REF!+((I16+J16)/2)*#REF!</f>
        <v>#REF!</v>
      </c>
    </row>
    <row r="17" spans="1:12" ht="15.75">
      <c r="A17" s="14">
        <v>8</v>
      </c>
      <c r="B17" s="15" t="s">
        <v>20</v>
      </c>
      <c r="C17" s="16">
        <v>1</v>
      </c>
      <c r="D17" s="17"/>
      <c r="E17" s="16"/>
      <c r="F17" s="17"/>
      <c r="G17" s="16"/>
      <c r="H17" s="17"/>
      <c r="I17" s="26"/>
      <c r="J17" s="26"/>
      <c r="K17" s="19">
        <f t="shared" si="0"/>
        <v>1</v>
      </c>
      <c r="L17" s="21" t="e">
        <f>C17*#REF!+E17*#REF!+G17*#REF!+((I17+J17)/2)*#REF!</f>
        <v>#REF!</v>
      </c>
    </row>
    <row r="18" spans="1:12" ht="15.75">
      <c r="A18" s="14">
        <v>9</v>
      </c>
      <c r="B18" s="15" t="s">
        <v>21</v>
      </c>
      <c r="C18" s="16">
        <v>1</v>
      </c>
      <c r="D18" s="17"/>
      <c r="E18" s="16"/>
      <c r="F18" s="17"/>
      <c r="G18" s="16"/>
      <c r="H18" s="17"/>
      <c r="I18" s="18"/>
      <c r="J18" s="18"/>
      <c r="K18" s="19">
        <f t="shared" si="0"/>
        <v>1</v>
      </c>
      <c r="L18" s="21" t="e">
        <f>C18*#REF!+E18*#REF!+G18*#REF!+((I18+J18)/2)*#REF!</f>
        <v>#REF!</v>
      </c>
    </row>
    <row r="19" spans="1:12" ht="15.75">
      <c r="A19" s="14">
        <v>10</v>
      </c>
      <c r="B19" s="15" t="s">
        <v>22</v>
      </c>
      <c r="C19" s="16">
        <v>1</v>
      </c>
      <c r="D19" s="17"/>
      <c r="E19" s="16"/>
      <c r="F19" s="17"/>
      <c r="G19" s="16"/>
      <c r="H19" s="17"/>
      <c r="I19" s="26"/>
      <c r="J19" s="26"/>
      <c r="K19" s="19">
        <f t="shared" si="0"/>
        <v>1</v>
      </c>
      <c r="L19" s="21" t="e">
        <f>C19*#REF!+E19*#REF!+G19*#REF!+((I19+J19)/2)*#REF!</f>
        <v>#REF!</v>
      </c>
    </row>
    <row r="20" spans="1:12" ht="15.75">
      <c r="A20" s="14">
        <v>11</v>
      </c>
      <c r="B20" s="15" t="s">
        <v>23</v>
      </c>
      <c r="C20" s="23">
        <v>1</v>
      </c>
      <c r="D20" s="24"/>
      <c r="E20" s="16"/>
      <c r="F20" s="17"/>
      <c r="G20" s="16"/>
      <c r="H20" s="17"/>
      <c r="I20" s="22"/>
      <c r="J20" s="22"/>
      <c r="K20" s="19">
        <f t="shared" si="0"/>
        <v>1</v>
      </c>
      <c r="L20" s="21" t="e">
        <f>C20*#REF!+E20*#REF!+G20*#REF!+((I20+J20)/2)*#REF!</f>
        <v>#REF!</v>
      </c>
    </row>
    <row r="21" spans="1:12" ht="15.75">
      <c r="A21" s="14">
        <v>12</v>
      </c>
      <c r="B21" s="15" t="s">
        <v>24</v>
      </c>
      <c r="C21" s="23">
        <v>1</v>
      </c>
      <c r="D21" s="24"/>
      <c r="E21" s="23">
        <v>1</v>
      </c>
      <c r="F21" s="24"/>
      <c r="G21" s="25"/>
      <c r="H21" s="24"/>
      <c r="I21" s="22"/>
      <c r="J21" s="22"/>
      <c r="K21" s="19">
        <f t="shared" si="0"/>
        <v>2</v>
      </c>
      <c r="L21" s="21" t="e">
        <f>C21*#REF!+E21*#REF!+G21*#REF!+((I21+J21)/2)*#REF!</f>
        <v>#REF!</v>
      </c>
    </row>
    <row r="22" spans="1:12" ht="15.75">
      <c r="A22" s="14">
        <v>13</v>
      </c>
      <c r="B22" s="15" t="s">
        <v>25</v>
      </c>
      <c r="C22" s="16">
        <v>1</v>
      </c>
      <c r="D22" s="17"/>
      <c r="E22" s="16"/>
      <c r="F22" s="17"/>
      <c r="G22" s="25"/>
      <c r="H22" s="24"/>
      <c r="I22" s="26"/>
      <c r="J22" s="26"/>
      <c r="K22" s="19">
        <f t="shared" si="0"/>
        <v>1</v>
      </c>
      <c r="L22" s="21" t="e">
        <f>C22*#REF!+E22*#REF!+G22*#REF!+((I22+J22)/2)*#REF!</f>
        <v>#REF!</v>
      </c>
    </row>
    <row r="23" spans="1:12" ht="15.75">
      <c r="A23" s="14">
        <v>14</v>
      </c>
      <c r="B23" s="15" t="s">
        <v>26</v>
      </c>
      <c r="C23" s="16">
        <v>3</v>
      </c>
      <c r="D23" s="17"/>
      <c r="E23" s="16">
        <v>3</v>
      </c>
      <c r="F23" s="17"/>
      <c r="G23" s="16">
        <v>3</v>
      </c>
      <c r="H23" s="17"/>
      <c r="I23" s="22">
        <v>3</v>
      </c>
      <c r="J23" s="22">
        <v>3</v>
      </c>
      <c r="K23" s="19">
        <f t="shared" si="0"/>
        <v>12</v>
      </c>
      <c r="L23" s="21" t="e">
        <f>C23*#REF!+E23*#REF!+G23*#REF!+((I23+J23)/2)*#REF!</f>
        <v>#REF!</v>
      </c>
    </row>
    <row r="24" spans="1:12" ht="15.75">
      <c r="A24" s="14">
        <v>15</v>
      </c>
      <c r="B24" s="15" t="s">
        <v>27</v>
      </c>
      <c r="C24" s="16">
        <v>1</v>
      </c>
      <c r="D24" s="17"/>
      <c r="E24" s="16"/>
      <c r="F24" s="17"/>
      <c r="G24" s="25"/>
      <c r="H24" s="24"/>
      <c r="I24" s="26"/>
      <c r="J24" s="26"/>
      <c r="K24" s="19">
        <f t="shared" si="0"/>
        <v>1</v>
      </c>
      <c r="L24" s="21" t="e">
        <f>C24*#REF!+E24*#REF!+G24*#REF!+((I24+J24)/2)*#REF!</f>
        <v>#REF!</v>
      </c>
    </row>
    <row r="25" spans="1:12" ht="15.75">
      <c r="A25" s="14">
        <v>16</v>
      </c>
      <c r="B25" s="27" t="s">
        <v>28</v>
      </c>
      <c r="C25" s="28">
        <v>1</v>
      </c>
      <c r="D25" s="29"/>
      <c r="E25" s="28">
        <v>1</v>
      </c>
      <c r="F25" s="29"/>
      <c r="G25" s="28">
        <v>1</v>
      </c>
      <c r="H25" s="29"/>
      <c r="I25" s="22">
        <v>1</v>
      </c>
      <c r="J25" s="22">
        <v>1</v>
      </c>
      <c r="K25" s="19">
        <f t="shared" si="0"/>
        <v>4</v>
      </c>
      <c r="L25" s="21" t="e">
        <f>C25*#REF!+E25*#REF!+G25*#REF!+((I25+J25)/2)*#REF!</f>
        <v>#REF!</v>
      </c>
    </row>
    <row r="26" spans="1:12" ht="15.75">
      <c r="A26" s="30"/>
      <c r="B26" s="31" t="s">
        <v>29</v>
      </c>
      <c r="C26" s="32"/>
      <c r="D26" s="33"/>
      <c r="E26" s="32"/>
      <c r="F26" s="33"/>
      <c r="G26" s="32"/>
      <c r="H26" s="33"/>
      <c r="I26" s="32"/>
      <c r="J26" s="33"/>
      <c r="K26" s="34"/>
      <c r="L26" s="36"/>
    </row>
    <row r="27" spans="1:13" ht="15.75">
      <c r="A27" s="14">
        <v>17</v>
      </c>
      <c r="B27" s="27" t="s">
        <v>19</v>
      </c>
      <c r="C27" s="16">
        <v>1</v>
      </c>
      <c r="D27" s="17"/>
      <c r="E27" s="16">
        <v>2</v>
      </c>
      <c r="F27" s="17"/>
      <c r="G27" s="16">
        <v>2</v>
      </c>
      <c r="H27" s="17"/>
      <c r="I27" s="22">
        <v>1</v>
      </c>
      <c r="J27" s="22">
        <v>5</v>
      </c>
      <c r="K27" s="19">
        <f t="shared" si="0"/>
        <v>8</v>
      </c>
      <c r="L27" s="21" t="e">
        <f>C27*#REF!+E27*#REF!+G27*#REF!+((I27+J27)/2)*#REF!</f>
        <v>#REF!</v>
      </c>
      <c r="M27" s="107"/>
    </row>
    <row r="28" spans="1:12" ht="15.75">
      <c r="A28" s="14">
        <v>18</v>
      </c>
      <c r="B28" s="27" t="s">
        <v>25</v>
      </c>
      <c r="C28" s="16"/>
      <c r="D28" s="17"/>
      <c r="E28" s="16">
        <v>1</v>
      </c>
      <c r="F28" s="17"/>
      <c r="G28" s="16">
        <v>2</v>
      </c>
      <c r="H28" s="17"/>
      <c r="I28" s="22">
        <v>2</v>
      </c>
      <c r="J28" s="22">
        <v>4</v>
      </c>
      <c r="K28" s="19">
        <f t="shared" si="0"/>
        <v>6</v>
      </c>
      <c r="L28" s="21" t="e">
        <f>C28*#REF!+E28*#REF!+G28*#REF!+((I28+J28)/2)*#REF!</f>
        <v>#REF!</v>
      </c>
    </row>
    <row r="29" spans="1:12" ht="15.75">
      <c r="A29" s="30"/>
      <c r="B29" s="31" t="s">
        <v>30</v>
      </c>
      <c r="C29" s="32"/>
      <c r="D29" s="33"/>
      <c r="E29" s="32"/>
      <c r="F29" s="33"/>
      <c r="G29" s="32"/>
      <c r="H29" s="33"/>
      <c r="I29" s="32"/>
      <c r="J29" s="33"/>
      <c r="K29" s="34"/>
      <c r="L29" s="36"/>
    </row>
    <row r="30" spans="1:12" ht="16.5" thickBot="1">
      <c r="A30" s="14">
        <v>19</v>
      </c>
      <c r="B30" s="27" t="s">
        <v>31</v>
      </c>
      <c r="C30" s="16"/>
      <c r="D30" s="17"/>
      <c r="E30" s="16"/>
      <c r="F30" s="17"/>
      <c r="G30" s="16">
        <v>2</v>
      </c>
      <c r="H30" s="17"/>
      <c r="I30" s="22">
        <v>1</v>
      </c>
      <c r="J30" s="22">
        <v>3</v>
      </c>
      <c r="K30" s="19">
        <f t="shared" si="0"/>
        <v>4</v>
      </c>
      <c r="L30" s="21" t="e">
        <f>C30*#REF!+E30*#REF!+G30*#REF!+((I30+J30)/2)*#REF!</f>
        <v>#REF!</v>
      </c>
    </row>
    <row r="31" spans="1:12" ht="17.25" thickBot="1" thickTop="1">
      <c r="A31" s="37"/>
      <c r="B31" s="38" t="s">
        <v>32</v>
      </c>
      <c r="C31" s="39">
        <f>SUM(C10:C30)</f>
        <v>24</v>
      </c>
      <c r="D31" s="40"/>
      <c r="E31" s="39">
        <f>SUM(E10:E30)</f>
        <v>17</v>
      </c>
      <c r="F31" s="40"/>
      <c r="G31" s="39">
        <f>SUM(G10:G30)</f>
        <v>19</v>
      </c>
      <c r="H31" s="40"/>
      <c r="I31" s="39">
        <f>SUM(I10:I30)</f>
        <v>15</v>
      </c>
      <c r="J31" s="39">
        <f>SUM(J10:J30)</f>
        <v>31</v>
      </c>
      <c r="K31" s="41">
        <f>SUM(K10:K30)</f>
        <v>83</v>
      </c>
      <c r="L31" s="43" t="e">
        <f>SUM(L10:L30)</f>
        <v>#REF!</v>
      </c>
    </row>
    <row r="32" spans="1:12" ht="16.5" thickTop="1">
      <c r="A32" s="44"/>
      <c r="B32" s="45" t="s">
        <v>33</v>
      </c>
      <c r="C32" s="46"/>
      <c r="D32" s="47"/>
      <c r="E32" s="46"/>
      <c r="F32" s="47"/>
      <c r="G32" s="46"/>
      <c r="H32" s="47"/>
      <c r="I32" s="46"/>
      <c r="J32" s="48"/>
      <c r="K32" s="49"/>
      <c r="L32" s="52"/>
    </row>
    <row r="33" spans="1:12" ht="31.5">
      <c r="A33" s="53">
        <v>20</v>
      </c>
      <c r="B33" s="54" t="s">
        <v>69</v>
      </c>
      <c r="C33" s="55">
        <v>1</v>
      </c>
      <c r="D33" s="56"/>
      <c r="E33" s="55"/>
      <c r="F33" s="56"/>
      <c r="G33" s="55"/>
      <c r="H33" s="56"/>
      <c r="I33" s="22"/>
      <c r="J33" s="57"/>
      <c r="K33" s="58">
        <f aca="true" t="shared" si="1" ref="K33:K41">SUM(C33:H33)+((I33+J33)/2)</f>
        <v>1</v>
      </c>
      <c r="L33" s="21" t="e">
        <f>C33*#REF!+E33*#REF!+G33*#REF!+((I33+J33)/2)*#REF!</f>
        <v>#REF!</v>
      </c>
    </row>
    <row r="34" spans="1:12" ht="15.75">
      <c r="A34" s="53">
        <v>21</v>
      </c>
      <c r="B34" s="15" t="s">
        <v>48</v>
      </c>
      <c r="C34" s="16"/>
      <c r="D34" s="17"/>
      <c r="E34" s="16"/>
      <c r="F34" s="17"/>
      <c r="G34" s="16"/>
      <c r="H34" s="17"/>
      <c r="I34" s="22">
        <v>4</v>
      </c>
      <c r="J34" s="60"/>
      <c r="K34" s="58">
        <f t="shared" si="1"/>
        <v>2</v>
      </c>
      <c r="L34" s="21" t="e">
        <f>C34*#REF!+E34*#REF!+G34*#REF!+((I34+J34)/2)*#REF!</f>
        <v>#REF!</v>
      </c>
    </row>
    <row r="35" spans="1:12" ht="15.75">
      <c r="A35" s="53">
        <v>22</v>
      </c>
      <c r="B35" s="54" t="s">
        <v>62</v>
      </c>
      <c r="C35" s="55"/>
      <c r="D35" s="56"/>
      <c r="E35" s="55"/>
      <c r="F35" s="56"/>
      <c r="G35" s="55"/>
      <c r="H35" s="56"/>
      <c r="I35" s="22">
        <v>2</v>
      </c>
      <c r="J35" s="57"/>
      <c r="K35" s="58">
        <f t="shared" si="1"/>
        <v>1</v>
      </c>
      <c r="L35" s="21"/>
    </row>
    <row r="36" spans="1:12" ht="15.75">
      <c r="A36" s="53">
        <v>23</v>
      </c>
      <c r="B36" s="54" t="s">
        <v>46</v>
      </c>
      <c r="C36" s="55">
        <v>4</v>
      </c>
      <c r="D36" s="56"/>
      <c r="E36" s="55"/>
      <c r="F36" s="56"/>
      <c r="G36" s="55"/>
      <c r="H36" s="56"/>
      <c r="I36" s="22"/>
      <c r="J36" s="57"/>
      <c r="K36" s="58">
        <f t="shared" si="1"/>
        <v>4</v>
      </c>
      <c r="L36" s="21"/>
    </row>
    <row r="37" spans="1:12" ht="15.75">
      <c r="A37" s="53">
        <v>24</v>
      </c>
      <c r="B37" s="15" t="s">
        <v>70</v>
      </c>
      <c r="C37" s="16">
        <v>2</v>
      </c>
      <c r="D37" s="17"/>
      <c r="E37" s="16"/>
      <c r="F37" s="17"/>
      <c r="G37" s="16"/>
      <c r="H37" s="17"/>
      <c r="I37" s="22"/>
      <c r="J37" s="60"/>
      <c r="K37" s="58">
        <v>2</v>
      </c>
      <c r="L37" s="21"/>
    </row>
    <row r="38" spans="1:12" ht="15.75">
      <c r="A38" s="53">
        <v>25</v>
      </c>
      <c r="B38" s="108" t="s">
        <v>71</v>
      </c>
      <c r="C38" s="55">
        <v>2</v>
      </c>
      <c r="D38" s="56"/>
      <c r="E38" s="55"/>
      <c r="F38" s="56"/>
      <c r="G38" s="55"/>
      <c r="H38" s="56"/>
      <c r="I38" s="22"/>
      <c r="J38" s="57"/>
      <c r="K38" s="58">
        <f t="shared" si="1"/>
        <v>2</v>
      </c>
      <c r="L38" s="21"/>
    </row>
    <row r="39" spans="1:12" ht="15.75">
      <c r="A39" s="53">
        <v>26</v>
      </c>
      <c r="B39" s="15" t="s">
        <v>72</v>
      </c>
      <c r="C39" s="16"/>
      <c r="D39" s="17"/>
      <c r="E39" s="16">
        <v>2</v>
      </c>
      <c r="F39" s="17"/>
      <c r="G39" s="16"/>
      <c r="H39" s="17"/>
      <c r="I39" s="22"/>
      <c r="J39" s="60"/>
      <c r="K39" s="58">
        <f t="shared" si="1"/>
        <v>2</v>
      </c>
      <c r="L39" s="21"/>
    </row>
    <row r="40" spans="1:12" ht="15.75">
      <c r="A40" s="53">
        <v>27</v>
      </c>
      <c r="B40" s="54" t="s">
        <v>73</v>
      </c>
      <c r="C40" s="55"/>
      <c r="D40" s="56"/>
      <c r="E40" s="55">
        <v>3</v>
      </c>
      <c r="F40" s="56"/>
      <c r="G40" s="55">
        <v>2</v>
      </c>
      <c r="H40" s="56"/>
      <c r="I40" s="22"/>
      <c r="J40" s="57"/>
      <c r="K40" s="58">
        <f t="shared" si="1"/>
        <v>5</v>
      </c>
      <c r="L40" s="21"/>
    </row>
    <row r="41" spans="1:12" ht="16.5" thickBot="1">
      <c r="A41" s="53">
        <v>28</v>
      </c>
      <c r="B41" s="15" t="s">
        <v>47</v>
      </c>
      <c r="C41" s="16"/>
      <c r="D41" s="17"/>
      <c r="E41" s="16">
        <v>2</v>
      </c>
      <c r="F41" s="17"/>
      <c r="G41" s="16">
        <v>3</v>
      </c>
      <c r="H41" s="17"/>
      <c r="I41" s="22">
        <v>2</v>
      </c>
      <c r="J41" s="60"/>
      <c r="K41" s="58">
        <f t="shared" si="1"/>
        <v>6</v>
      </c>
      <c r="L41" s="21"/>
    </row>
    <row r="42" spans="1:12" ht="17.25" thickBot="1" thickTop="1">
      <c r="A42" s="37"/>
      <c r="B42" s="38" t="s">
        <v>34</v>
      </c>
      <c r="C42" s="39">
        <f>SUM(C33:C41)</f>
        <v>9</v>
      </c>
      <c r="D42" s="40"/>
      <c r="E42" s="39">
        <f>SUM(E33:E41)</f>
        <v>7</v>
      </c>
      <c r="F42" s="40"/>
      <c r="G42" s="39">
        <f>SUM(G33:G41)</f>
        <v>5</v>
      </c>
      <c r="H42" s="40"/>
      <c r="I42" s="39">
        <f>SUM(I33:I41)</f>
        <v>8</v>
      </c>
      <c r="J42" s="39">
        <f>SUM(J33:J41)</f>
        <v>0</v>
      </c>
      <c r="K42" s="61">
        <f>SUM(K33:K41)</f>
        <v>25</v>
      </c>
      <c r="L42" s="63" t="e">
        <f>SUM(L33:L41)</f>
        <v>#REF!</v>
      </c>
    </row>
    <row r="43" spans="1:12" ht="16.5" thickTop="1">
      <c r="A43" s="30"/>
      <c r="B43" s="64" t="s">
        <v>35</v>
      </c>
      <c r="C43" s="32"/>
      <c r="D43" s="33"/>
      <c r="E43" s="32"/>
      <c r="F43" s="33"/>
      <c r="G43" s="32"/>
      <c r="H43" s="33"/>
      <c r="I43" s="32"/>
      <c r="J43" s="65"/>
      <c r="K43" s="66"/>
      <c r="L43" s="36"/>
    </row>
    <row r="44" spans="1:12" ht="15.75">
      <c r="A44" s="14">
        <v>29</v>
      </c>
      <c r="B44" s="15" t="s">
        <v>84</v>
      </c>
      <c r="C44" s="16"/>
      <c r="D44" s="17"/>
      <c r="E44" s="16">
        <v>1</v>
      </c>
      <c r="F44" s="17"/>
      <c r="G44" s="16"/>
      <c r="H44" s="17"/>
      <c r="I44" s="22"/>
      <c r="J44" s="22"/>
      <c r="K44" s="58">
        <f>SUM(C44:H44)+((I44+J44)/2)</f>
        <v>1</v>
      </c>
      <c r="L44" s="21" t="e">
        <f>C44*#REF!+E44*#REF!+G44*#REF!+((I44+J44)/2)*#REF!</f>
        <v>#REF!</v>
      </c>
    </row>
    <row r="45" spans="1:12" ht="18.75">
      <c r="A45" s="14">
        <v>30</v>
      </c>
      <c r="B45" s="15" t="s">
        <v>64</v>
      </c>
      <c r="C45" s="16"/>
      <c r="D45" s="17"/>
      <c r="E45" s="16">
        <v>2</v>
      </c>
      <c r="F45" s="17"/>
      <c r="G45" s="16"/>
      <c r="H45" s="17"/>
      <c r="I45" s="22"/>
      <c r="J45" s="69"/>
      <c r="K45" s="58">
        <f>SUM(C45:H45)+((I45+J45)/2)</f>
        <v>2</v>
      </c>
      <c r="L45" s="21"/>
    </row>
    <row r="46" spans="1:12" ht="18.75">
      <c r="A46" s="14">
        <v>31</v>
      </c>
      <c r="B46" s="15" t="s">
        <v>74</v>
      </c>
      <c r="C46" s="28"/>
      <c r="D46" s="29"/>
      <c r="E46" s="28">
        <v>1</v>
      </c>
      <c r="F46" s="29"/>
      <c r="G46" s="28">
        <v>1</v>
      </c>
      <c r="H46" s="29"/>
      <c r="I46" s="70"/>
      <c r="J46" s="22"/>
      <c r="K46" s="58">
        <f>SUM(C46:H46)+((I46+J46)/2)</f>
        <v>2</v>
      </c>
      <c r="L46" s="21"/>
    </row>
    <row r="47" spans="1:12" ht="18.75">
      <c r="A47" s="14">
        <v>32</v>
      </c>
      <c r="B47" s="15" t="s">
        <v>75</v>
      </c>
      <c r="C47" s="16"/>
      <c r="D47" s="17"/>
      <c r="E47" s="16"/>
      <c r="F47" s="17"/>
      <c r="G47" s="16"/>
      <c r="H47" s="17"/>
      <c r="I47" s="22">
        <v>8</v>
      </c>
      <c r="J47" s="69"/>
      <c r="K47" s="58">
        <f>SUM(C47:H47)+((I47+J47)/2)</f>
        <v>4</v>
      </c>
      <c r="L47" s="21"/>
    </row>
    <row r="48" spans="1:12" ht="34.5">
      <c r="A48" s="14">
        <v>33</v>
      </c>
      <c r="B48" s="15" t="s">
        <v>76</v>
      </c>
      <c r="C48" s="28"/>
      <c r="D48" s="29"/>
      <c r="E48" s="28">
        <v>2</v>
      </c>
      <c r="F48" s="29"/>
      <c r="G48" s="28">
        <v>1</v>
      </c>
      <c r="H48" s="29"/>
      <c r="I48" s="70"/>
      <c r="J48" s="69"/>
      <c r="K48" s="58">
        <v>3</v>
      </c>
      <c r="L48" s="21" t="e">
        <f>C50*#REF!+E50*#REF!+G50*#REF!+((I50+J50)/2)*#REF!</f>
        <v>#REF!</v>
      </c>
    </row>
    <row r="49" spans="1:12" ht="18.75">
      <c r="A49" s="14">
        <v>34</v>
      </c>
      <c r="B49" s="109" t="s">
        <v>77</v>
      </c>
      <c r="C49" s="28"/>
      <c r="D49" s="29"/>
      <c r="E49" s="28">
        <v>2</v>
      </c>
      <c r="F49" s="29"/>
      <c r="G49" s="28">
        <v>3</v>
      </c>
      <c r="H49" s="29"/>
      <c r="I49" s="70"/>
      <c r="J49" s="69"/>
      <c r="K49" s="58">
        <f>SUM(E49:J49)</f>
        <v>5</v>
      </c>
      <c r="L49" s="21"/>
    </row>
    <row r="50" spans="1:12" ht="35.25" thickBot="1">
      <c r="A50" s="14">
        <v>35</v>
      </c>
      <c r="B50" s="110" t="s">
        <v>78</v>
      </c>
      <c r="C50" s="28"/>
      <c r="D50" s="29"/>
      <c r="E50" s="28">
        <v>1</v>
      </c>
      <c r="F50" s="29"/>
      <c r="G50" s="28">
        <v>2</v>
      </c>
      <c r="H50" s="29"/>
      <c r="I50" s="70"/>
      <c r="J50" s="22"/>
      <c r="K50" s="58">
        <v>3</v>
      </c>
      <c r="L50" s="21" t="e">
        <f>C51*#REF!+E51*#REF!+G51*#REF!+((I51)/2)*#REF!</f>
        <v>#REF!</v>
      </c>
    </row>
    <row r="51" spans="1:12" ht="17.25" thickBot="1" thickTop="1">
      <c r="A51" s="14">
        <v>36</v>
      </c>
      <c r="B51" s="27" t="s">
        <v>36</v>
      </c>
      <c r="C51" s="213"/>
      <c r="D51" s="214"/>
      <c r="E51" s="73">
        <v>2</v>
      </c>
      <c r="F51" s="74" t="s">
        <v>37</v>
      </c>
      <c r="G51" s="73">
        <v>3</v>
      </c>
      <c r="H51" s="74" t="s">
        <v>37</v>
      </c>
      <c r="I51" s="75"/>
      <c r="J51" s="74"/>
      <c r="K51" s="58">
        <f>SUM(C51:H51)+((I51)/2)</f>
        <v>5</v>
      </c>
      <c r="L51" s="63" t="e">
        <f>SUM(L44:L50)</f>
        <v>#REF!</v>
      </c>
    </row>
    <row r="52" spans="1:12" ht="17.25" thickBot="1" thickTop="1">
      <c r="A52" s="37"/>
      <c r="B52" s="38" t="s">
        <v>38</v>
      </c>
      <c r="C52" s="39">
        <f>SUM(C44:C51)</f>
        <v>0</v>
      </c>
      <c r="D52" s="40"/>
      <c r="E52" s="39">
        <f>SUM(E44:E51)</f>
        <v>11</v>
      </c>
      <c r="F52" s="40"/>
      <c r="G52" s="39">
        <f>SUM(G44:G51)</f>
        <v>10</v>
      </c>
      <c r="H52" s="40"/>
      <c r="I52" s="39">
        <f>SUM(I44:I51)</f>
        <v>8</v>
      </c>
      <c r="J52" s="39">
        <f>SUM(J44:J51)</f>
        <v>0</v>
      </c>
      <c r="K52" s="61">
        <f>SUM(K44:K51)</f>
        <v>25</v>
      </c>
      <c r="L52" s="63" t="e">
        <f>L42+L51</f>
        <v>#REF!</v>
      </c>
    </row>
    <row r="53" spans="1:12" ht="17.25" thickBot="1" thickTop="1">
      <c r="A53" s="37"/>
      <c r="B53" s="38" t="s">
        <v>39</v>
      </c>
      <c r="C53" s="39">
        <f>C42+C52</f>
        <v>9</v>
      </c>
      <c r="D53" s="40"/>
      <c r="E53" s="39">
        <f>E42+E52</f>
        <v>18</v>
      </c>
      <c r="F53" s="40"/>
      <c r="G53" s="39">
        <f>G42+G52</f>
        <v>15</v>
      </c>
      <c r="H53" s="40"/>
      <c r="I53" s="39">
        <f>I42+I52</f>
        <v>16</v>
      </c>
      <c r="J53" s="39">
        <f>J42+J52</f>
        <v>0</v>
      </c>
      <c r="K53" s="61">
        <f>K42+K52</f>
        <v>50</v>
      </c>
      <c r="L53" s="82" t="e">
        <f>L52+L31</f>
        <v>#REF!</v>
      </c>
    </row>
    <row r="54" spans="1:11" ht="17.25" thickBot="1" thickTop="1">
      <c r="A54" s="76"/>
      <c r="B54" s="77" t="s">
        <v>40</v>
      </c>
      <c r="C54" s="78">
        <f>C31+C53</f>
        <v>33</v>
      </c>
      <c r="D54" s="79"/>
      <c r="E54" s="78">
        <f>E31+E53</f>
        <v>35</v>
      </c>
      <c r="F54" s="79"/>
      <c r="G54" s="78">
        <f>G31+G53</f>
        <v>34</v>
      </c>
      <c r="H54" s="79"/>
      <c r="I54" s="78">
        <f>I31+I53</f>
        <v>31</v>
      </c>
      <c r="J54" s="78">
        <f>J31+J53</f>
        <v>31</v>
      </c>
      <c r="K54" s="80">
        <f>K31+K53</f>
        <v>133</v>
      </c>
    </row>
    <row r="55" spans="1:11" ht="16.5" thickTop="1">
      <c r="A55" s="83"/>
      <c r="B55" s="84"/>
      <c r="C55" s="85"/>
      <c r="D55" s="85"/>
      <c r="E55" s="215"/>
      <c r="F55" s="215"/>
      <c r="G55" s="215"/>
      <c r="H55" s="86"/>
      <c r="I55" s="87"/>
      <c r="J55" s="88"/>
      <c r="K55" s="89"/>
    </row>
    <row r="56" spans="1:11" ht="15.75">
      <c r="A56" s="14">
        <v>37</v>
      </c>
      <c r="B56" s="15" t="s">
        <v>41</v>
      </c>
      <c r="C56" s="90">
        <v>2</v>
      </c>
      <c r="D56" s="91"/>
      <c r="E56" s="90">
        <v>2</v>
      </c>
      <c r="F56" s="91"/>
      <c r="G56" s="90">
        <v>2</v>
      </c>
      <c r="H56" s="91"/>
      <c r="I56" s="92">
        <v>2</v>
      </c>
      <c r="J56" s="93">
        <v>2</v>
      </c>
      <c r="K56" s="19">
        <f>SUM(C56:H56)+((I56+J56)/2)</f>
        <v>8</v>
      </c>
    </row>
    <row r="57" spans="1:11" ht="16.5" thickBot="1">
      <c r="A57" s="94">
        <v>38</v>
      </c>
      <c r="B57" s="95" t="s">
        <v>42</v>
      </c>
      <c r="C57" s="90">
        <v>0.5</v>
      </c>
      <c r="D57" s="91"/>
      <c r="E57" s="90">
        <v>0.5</v>
      </c>
      <c r="F57" s="91"/>
      <c r="G57" s="90">
        <v>0.5</v>
      </c>
      <c r="H57" s="91"/>
      <c r="I57" s="90"/>
      <c r="J57" s="93"/>
      <c r="K57" s="96">
        <f>SUM(C57:H57)+((I57+J57)/2)</f>
        <v>1.5</v>
      </c>
    </row>
    <row r="58" spans="1:11" ht="17.25" thickBot="1" thickTop="1">
      <c r="A58" s="97"/>
      <c r="B58" s="77" t="s">
        <v>40</v>
      </c>
      <c r="C58" s="79">
        <f>C54+C56+C57</f>
        <v>35.5</v>
      </c>
      <c r="D58" s="98"/>
      <c r="E58" s="79">
        <f aca="true" t="shared" si="2" ref="E58:K58">E54+E56+E57</f>
        <v>37.5</v>
      </c>
      <c r="F58" s="98"/>
      <c r="G58" s="79">
        <f t="shared" si="2"/>
        <v>36.5</v>
      </c>
      <c r="H58" s="98"/>
      <c r="I58" s="79">
        <f t="shared" si="2"/>
        <v>33</v>
      </c>
      <c r="J58" s="79">
        <f t="shared" si="2"/>
        <v>33</v>
      </c>
      <c r="K58" s="99">
        <f t="shared" si="2"/>
        <v>142.5</v>
      </c>
    </row>
    <row r="59" spans="1:11" ht="16.5" thickTop="1">
      <c r="A59" s="1"/>
      <c r="B59" s="100" t="s">
        <v>43</v>
      </c>
      <c r="C59" s="1"/>
      <c r="D59" s="1"/>
      <c r="E59" s="1"/>
      <c r="F59" s="1"/>
      <c r="G59" s="1"/>
      <c r="H59" s="1"/>
      <c r="I59" s="1"/>
      <c r="J59" s="1"/>
      <c r="K59" s="1"/>
    </row>
    <row r="60" spans="1:11" ht="15">
      <c r="A60" s="101" t="s">
        <v>44</v>
      </c>
      <c r="B60" s="216" t="s">
        <v>45</v>
      </c>
      <c r="C60" s="217"/>
      <c r="D60" s="217"/>
      <c r="E60" s="217"/>
      <c r="F60" s="217"/>
      <c r="G60" s="217"/>
      <c r="H60" s="217"/>
      <c r="I60" s="217"/>
      <c r="J60" s="217"/>
      <c r="K60" s="217"/>
    </row>
    <row r="61" spans="1:2" ht="12.75">
      <c r="A61" s="3">
        <v>1</v>
      </c>
      <c r="B61" s="3" t="s">
        <v>82</v>
      </c>
    </row>
  </sheetData>
  <sheetProtection/>
  <mergeCells count="19">
    <mergeCell ref="E8:F8"/>
    <mergeCell ref="G8:H8"/>
    <mergeCell ref="I8:J8"/>
    <mergeCell ref="B1:K1"/>
    <mergeCell ref="C2:K2"/>
    <mergeCell ref="B3:G3"/>
    <mergeCell ref="H3:J3"/>
    <mergeCell ref="B4:G4"/>
    <mergeCell ref="H4:J4"/>
    <mergeCell ref="L8:L9"/>
    <mergeCell ref="C51:D51"/>
    <mergeCell ref="E55:G55"/>
    <mergeCell ref="B60:K60"/>
    <mergeCell ref="C6:K6"/>
    <mergeCell ref="A7:A8"/>
    <mergeCell ref="B7:B8"/>
    <mergeCell ref="C7:J7"/>
    <mergeCell ref="K7:K8"/>
    <mergeCell ref="C8:D8"/>
  </mergeCells>
  <conditionalFormatting sqref="C54 E54 G54 I54:J54">
    <cfRule type="cellIs" priority="1" dxfId="1" operator="equal" stopIfTrue="1">
      <formula>#REF!</formula>
    </cfRule>
    <cfRule type="cellIs" priority="2" dxfId="0" operator="notEqual" stopIfTrue="1">
      <formula>#REF!</formula>
    </cfRule>
  </conditionalFormatting>
  <printOptions/>
  <pageMargins left="0.7086614173228347" right="0.4330708661417323" top="0.7480314960629921" bottom="0.7480314960629921" header="0.31496062992125984" footer="0.31496062992125984"/>
  <pageSetup horizontalDpi="300" verticalDpi="3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7"/>
  <sheetViews>
    <sheetView tabSelected="1" view="pageBreakPreview" zoomScale="90" zoomScaleNormal="90" zoomScaleSheetLayoutView="90" zoomScalePageLayoutView="0" workbookViewId="0" topLeftCell="B24">
      <selection activeCell="O37" sqref="O36:O37"/>
    </sheetView>
  </sheetViews>
  <sheetFormatPr defaultColWidth="8.796875" defaultRowHeight="14.25"/>
  <cols>
    <col min="1" max="1" width="4.19921875" style="3" customWidth="1"/>
    <col min="2" max="2" width="37.8984375" style="3" customWidth="1"/>
    <col min="3" max="9" width="5.8984375" style="3" customWidth="1"/>
    <col min="10" max="10" width="13" style="3" customWidth="1"/>
    <col min="11" max="11" width="7.3984375" style="3" customWidth="1"/>
    <col min="12" max="12" width="7.59765625" style="3" customWidth="1"/>
    <col min="13" max="13" width="10.59765625" style="3" customWidth="1"/>
    <col min="14" max="16384" width="9" style="3" customWidth="1"/>
  </cols>
  <sheetData>
    <row r="1" spans="1:10" ht="43.5" customHeight="1">
      <c r="A1" s="1"/>
      <c r="B1" s="189" t="s">
        <v>114</v>
      </c>
      <c r="C1" s="189"/>
      <c r="D1" s="189"/>
      <c r="E1" s="189"/>
      <c r="F1" s="189"/>
      <c r="G1" s="189"/>
      <c r="H1" s="189"/>
      <c r="I1" s="189"/>
      <c r="J1" s="189"/>
    </row>
    <row r="2" spans="1:17" ht="35.25" customHeight="1">
      <c r="A2" s="7" t="s">
        <v>0</v>
      </c>
      <c r="B2" s="191" t="s">
        <v>85</v>
      </c>
      <c r="C2" s="192"/>
      <c r="D2" s="192"/>
      <c r="E2" s="192"/>
      <c r="F2" s="192"/>
      <c r="G2" s="192"/>
      <c r="H2" s="192"/>
      <c r="I2" s="193"/>
      <c r="J2" s="197" t="s">
        <v>109</v>
      </c>
      <c r="K2" s="198"/>
      <c r="L2" s="199"/>
      <c r="M2" s="159" t="s">
        <v>51</v>
      </c>
      <c r="N2" s="157"/>
      <c r="O2" s="157"/>
      <c r="P2" s="157"/>
      <c r="Q2" s="157"/>
    </row>
    <row r="3" spans="1:13" ht="36" customHeight="1">
      <c r="A3" s="9" t="s">
        <v>2</v>
      </c>
      <c r="B3" s="194" t="s">
        <v>86</v>
      </c>
      <c r="C3" s="195"/>
      <c r="D3" s="195"/>
      <c r="E3" s="195"/>
      <c r="F3" s="195"/>
      <c r="G3" s="195"/>
      <c r="H3" s="195"/>
      <c r="I3" s="196"/>
      <c r="J3" s="197" t="s">
        <v>109</v>
      </c>
      <c r="K3" s="198"/>
      <c r="L3" s="199"/>
      <c r="M3" s="8" t="s">
        <v>108</v>
      </c>
    </row>
    <row r="4" spans="1:13" ht="21.75" customHeight="1">
      <c r="A4" s="104"/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5"/>
      <c r="M4" s="155"/>
    </row>
    <row r="5" spans="1:10" ht="21" customHeight="1" thickBot="1">
      <c r="A5" s="1"/>
      <c r="B5" s="4" t="s">
        <v>4</v>
      </c>
      <c r="C5" s="221" t="s">
        <v>83</v>
      </c>
      <c r="D5" s="221"/>
      <c r="E5" s="221"/>
      <c r="F5" s="221"/>
      <c r="G5" s="221"/>
      <c r="H5" s="221"/>
      <c r="I5" s="221"/>
      <c r="J5" s="221"/>
    </row>
    <row r="6" spans="1:13" ht="19.5" customHeight="1" thickBot="1" thickTop="1">
      <c r="A6" s="201" t="s">
        <v>5</v>
      </c>
      <c r="B6" s="222" t="s">
        <v>6</v>
      </c>
      <c r="C6" s="223" t="s">
        <v>7</v>
      </c>
      <c r="D6" s="224"/>
      <c r="E6" s="224"/>
      <c r="F6" s="224"/>
      <c r="G6" s="224"/>
      <c r="H6" s="224"/>
      <c r="I6" s="224"/>
      <c r="J6" s="224"/>
      <c r="K6" s="224"/>
      <c r="L6" s="225"/>
      <c r="M6" s="154" t="s">
        <v>8</v>
      </c>
    </row>
    <row r="7" spans="1:13" ht="15.75" customHeight="1">
      <c r="A7" s="202"/>
      <c r="B7" s="204"/>
      <c r="C7" s="226">
        <v>1</v>
      </c>
      <c r="D7" s="227"/>
      <c r="E7" s="226">
        <v>2</v>
      </c>
      <c r="F7" s="227"/>
      <c r="G7" s="226">
        <v>3</v>
      </c>
      <c r="H7" s="227"/>
      <c r="I7" s="226">
        <v>4</v>
      </c>
      <c r="J7" s="227"/>
      <c r="K7" s="226">
        <v>5</v>
      </c>
      <c r="L7" s="227"/>
      <c r="M7" s="111"/>
    </row>
    <row r="8" spans="1:13" ht="15.75">
      <c r="A8" s="10"/>
      <c r="B8" s="11" t="s">
        <v>100</v>
      </c>
      <c r="C8" s="13" t="s">
        <v>11</v>
      </c>
      <c r="D8" s="13" t="s">
        <v>12</v>
      </c>
      <c r="E8" s="13" t="s">
        <v>11</v>
      </c>
      <c r="F8" s="13" t="s">
        <v>12</v>
      </c>
      <c r="G8" s="13" t="s">
        <v>11</v>
      </c>
      <c r="H8" s="13" t="s">
        <v>12</v>
      </c>
      <c r="I8" s="153" t="s">
        <v>11</v>
      </c>
      <c r="J8" s="153" t="s">
        <v>12</v>
      </c>
      <c r="K8" s="153" t="s">
        <v>11</v>
      </c>
      <c r="L8" s="153" t="s">
        <v>12</v>
      </c>
      <c r="M8" s="12" t="s">
        <v>100</v>
      </c>
    </row>
    <row r="9" spans="1:13" ht="15.75">
      <c r="A9" s="14">
        <v>1</v>
      </c>
      <c r="B9" s="15" t="s">
        <v>13</v>
      </c>
      <c r="C9" s="228">
        <v>3</v>
      </c>
      <c r="D9" s="229"/>
      <c r="E9" s="228">
        <v>3</v>
      </c>
      <c r="F9" s="229"/>
      <c r="G9" s="228">
        <v>3</v>
      </c>
      <c r="H9" s="229"/>
      <c r="I9" s="228">
        <v>3</v>
      </c>
      <c r="J9" s="229"/>
      <c r="K9" s="152">
        <v>2</v>
      </c>
      <c r="L9" s="152">
        <v>6</v>
      </c>
      <c r="M9" s="19">
        <v>16</v>
      </c>
    </row>
    <row r="10" spans="1:13" ht="15.75">
      <c r="A10" s="14">
        <v>2</v>
      </c>
      <c r="B10" s="15" t="s">
        <v>14</v>
      </c>
      <c r="C10" s="228">
        <v>2</v>
      </c>
      <c r="D10" s="229"/>
      <c r="E10" s="228">
        <v>2</v>
      </c>
      <c r="F10" s="229"/>
      <c r="G10" s="228">
        <v>2</v>
      </c>
      <c r="H10" s="229"/>
      <c r="I10" s="228">
        <v>3</v>
      </c>
      <c r="J10" s="229"/>
      <c r="K10" s="132">
        <v>1</v>
      </c>
      <c r="L10" s="132">
        <v>5</v>
      </c>
      <c r="M10" s="19">
        <f aca="true" t="shared" si="0" ref="M10:M25">SUM(C10:J10)+K10/2+L10/2</f>
        <v>12</v>
      </c>
    </row>
    <row r="11" spans="1:13" ht="15.75">
      <c r="A11" s="14">
        <v>3</v>
      </c>
      <c r="B11" s="15" t="s">
        <v>15</v>
      </c>
      <c r="C11" s="228">
        <v>2</v>
      </c>
      <c r="D11" s="229"/>
      <c r="E11" s="228">
        <v>2</v>
      </c>
      <c r="F11" s="229"/>
      <c r="G11" s="228">
        <v>2</v>
      </c>
      <c r="H11" s="229"/>
      <c r="I11" s="228">
        <v>1</v>
      </c>
      <c r="J11" s="229"/>
      <c r="K11" s="132">
        <v>1</v>
      </c>
      <c r="L11" s="132">
        <v>1</v>
      </c>
      <c r="M11" s="19">
        <f t="shared" si="0"/>
        <v>8</v>
      </c>
    </row>
    <row r="12" spans="1:13" ht="15.75">
      <c r="A12" s="14">
        <v>4</v>
      </c>
      <c r="B12" s="15" t="s">
        <v>99</v>
      </c>
      <c r="C12" s="228">
        <v>1</v>
      </c>
      <c r="D12" s="229"/>
      <c r="E12" s="228"/>
      <c r="F12" s="229"/>
      <c r="G12" s="136"/>
      <c r="H12" s="135"/>
      <c r="I12" s="136"/>
      <c r="J12" s="135"/>
      <c r="K12" s="26"/>
      <c r="L12" s="26"/>
      <c r="M12" s="19">
        <f t="shared" si="0"/>
        <v>1</v>
      </c>
    </row>
    <row r="13" spans="1:13" ht="15.75">
      <c r="A13" s="14">
        <v>5</v>
      </c>
      <c r="B13" s="15" t="s">
        <v>16</v>
      </c>
      <c r="C13" s="228">
        <v>2</v>
      </c>
      <c r="D13" s="229"/>
      <c r="E13" s="228">
        <v>2</v>
      </c>
      <c r="F13" s="229"/>
      <c r="G13" s="228">
        <v>2</v>
      </c>
      <c r="H13" s="229"/>
      <c r="I13" s="228">
        <v>1</v>
      </c>
      <c r="J13" s="229"/>
      <c r="K13" s="152">
        <v>1</v>
      </c>
      <c r="L13" s="152">
        <v>1</v>
      </c>
      <c r="M13" s="19">
        <f t="shared" si="0"/>
        <v>8</v>
      </c>
    </row>
    <row r="14" spans="1:13" ht="15.75">
      <c r="A14" s="14">
        <v>6</v>
      </c>
      <c r="B14" s="15" t="s">
        <v>17</v>
      </c>
      <c r="C14" s="228"/>
      <c r="D14" s="229"/>
      <c r="E14" s="228"/>
      <c r="F14" s="229"/>
      <c r="G14" s="136"/>
      <c r="H14" s="135"/>
      <c r="I14" s="228">
        <v>1</v>
      </c>
      <c r="J14" s="229"/>
      <c r="K14" s="152">
        <v>1</v>
      </c>
      <c r="L14" s="132">
        <v>1</v>
      </c>
      <c r="M14" s="19">
        <f t="shared" si="0"/>
        <v>2</v>
      </c>
    </row>
    <row r="15" spans="1:13" ht="15.75">
      <c r="A15" s="14">
        <v>7</v>
      </c>
      <c r="B15" s="15" t="s">
        <v>24</v>
      </c>
      <c r="C15" s="228"/>
      <c r="D15" s="229"/>
      <c r="E15" s="228">
        <v>1</v>
      </c>
      <c r="F15" s="229"/>
      <c r="G15" s="228">
        <v>1</v>
      </c>
      <c r="H15" s="229"/>
      <c r="I15" s="136"/>
      <c r="J15" s="135"/>
      <c r="K15" s="132"/>
      <c r="L15" s="18"/>
      <c r="M15" s="19">
        <f t="shared" si="0"/>
        <v>2</v>
      </c>
    </row>
    <row r="16" spans="1:13" ht="15.75">
      <c r="A16" s="14">
        <v>8</v>
      </c>
      <c r="B16" s="15" t="s">
        <v>23</v>
      </c>
      <c r="C16" s="228">
        <v>1</v>
      </c>
      <c r="D16" s="229"/>
      <c r="E16" s="228">
        <v>1</v>
      </c>
      <c r="F16" s="229"/>
      <c r="G16" s="228">
        <v>1</v>
      </c>
      <c r="H16" s="229"/>
      <c r="I16" s="228">
        <v>1</v>
      </c>
      <c r="J16" s="229"/>
      <c r="K16" s="132"/>
      <c r="L16" s="26"/>
      <c r="M16" s="19">
        <f t="shared" si="0"/>
        <v>4</v>
      </c>
    </row>
    <row r="17" spans="1:13" ht="15.75">
      <c r="A17" s="14">
        <v>9</v>
      </c>
      <c r="B17" s="15" t="s">
        <v>22</v>
      </c>
      <c r="C17" s="228">
        <v>1</v>
      </c>
      <c r="D17" s="229"/>
      <c r="E17" s="228">
        <v>1</v>
      </c>
      <c r="F17" s="229"/>
      <c r="G17" s="228">
        <v>1</v>
      </c>
      <c r="H17" s="229"/>
      <c r="I17" s="228">
        <v>1</v>
      </c>
      <c r="J17" s="229"/>
      <c r="K17" s="22"/>
      <c r="L17" s="22"/>
      <c r="M17" s="19">
        <f t="shared" si="0"/>
        <v>4</v>
      </c>
    </row>
    <row r="18" spans="1:13" ht="15.75">
      <c r="A18" s="14">
        <v>10</v>
      </c>
      <c r="B18" s="15" t="s">
        <v>21</v>
      </c>
      <c r="C18" s="228">
        <v>1</v>
      </c>
      <c r="D18" s="229"/>
      <c r="E18" s="228">
        <v>1</v>
      </c>
      <c r="F18" s="229"/>
      <c r="G18" s="228">
        <v>1</v>
      </c>
      <c r="H18" s="229"/>
      <c r="I18" s="228">
        <v>1</v>
      </c>
      <c r="J18" s="229"/>
      <c r="K18" s="22"/>
      <c r="L18" s="22"/>
      <c r="M18" s="19">
        <f t="shared" si="0"/>
        <v>4</v>
      </c>
    </row>
    <row r="19" spans="1:13" ht="15.75">
      <c r="A19" s="14">
        <v>11</v>
      </c>
      <c r="B19" s="15" t="s">
        <v>20</v>
      </c>
      <c r="C19" s="228">
        <v>1</v>
      </c>
      <c r="D19" s="229"/>
      <c r="E19" s="228">
        <v>1</v>
      </c>
      <c r="F19" s="229"/>
      <c r="G19" s="228">
        <v>1</v>
      </c>
      <c r="H19" s="229"/>
      <c r="I19" s="228">
        <v>1</v>
      </c>
      <c r="J19" s="229"/>
      <c r="K19" s="26"/>
      <c r="L19" s="26"/>
      <c r="M19" s="19">
        <f t="shared" si="0"/>
        <v>4</v>
      </c>
    </row>
    <row r="20" spans="1:13" ht="15.75">
      <c r="A20" s="14">
        <v>12</v>
      </c>
      <c r="B20" s="15" t="s">
        <v>19</v>
      </c>
      <c r="C20" s="228">
        <v>2</v>
      </c>
      <c r="D20" s="229"/>
      <c r="E20" s="228">
        <v>2</v>
      </c>
      <c r="F20" s="229"/>
      <c r="G20" s="228">
        <v>3</v>
      </c>
      <c r="H20" s="229"/>
      <c r="I20" s="228">
        <v>3</v>
      </c>
      <c r="J20" s="229"/>
      <c r="K20" s="132">
        <v>2</v>
      </c>
      <c r="L20" s="132">
        <v>6</v>
      </c>
      <c r="M20" s="19">
        <f t="shared" si="0"/>
        <v>14</v>
      </c>
    </row>
    <row r="21" spans="1:13" ht="15.75">
      <c r="A21" s="14">
        <v>13</v>
      </c>
      <c r="B21" s="15" t="s">
        <v>25</v>
      </c>
      <c r="C21" s="228">
        <v>1</v>
      </c>
      <c r="D21" s="229"/>
      <c r="E21" s="228">
        <v>1</v>
      </c>
      <c r="F21" s="229"/>
      <c r="G21" s="228">
        <v>1</v>
      </c>
      <c r="H21" s="229"/>
      <c r="I21" s="136"/>
      <c r="J21" s="135"/>
      <c r="K21" s="26"/>
      <c r="L21" s="26"/>
      <c r="M21" s="19">
        <f t="shared" si="0"/>
        <v>3</v>
      </c>
    </row>
    <row r="22" spans="1:13" ht="15.75">
      <c r="A22" s="14">
        <v>14</v>
      </c>
      <c r="B22" s="15" t="s">
        <v>26</v>
      </c>
      <c r="C22" s="228">
        <v>3</v>
      </c>
      <c r="D22" s="229"/>
      <c r="E22" s="228">
        <v>3</v>
      </c>
      <c r="F22" s="229"/>
      <c r="G22" s="228">
        <v>3</v>
      </c>
      <c r="H22" s="229"/>
      <c r="I22" s="228">
        <v>3</v>
      </c>
      <c r="J22" s="229"/>
      <c r="K22" s="132">
        <v>3</v>
      </c>
      <c r="L22" s="132">
        <v>3</v>
      </c>
      <c r="M22" s="19">
        <f t="shared" si="0"/>
        <v>15</v>
      </c>
    </row>
    <row r="23" spans="1:13" ht="15.75">
      <c r="A23" s="14">
        <v>15</v>
      </c>
      <c r="B23" s="15" t="s">
        <v>27</v>
      </c>
      <c r="C23" s="228">
        <v>1</v>
      </c>
      <c r="D23" s="229"/>
      <c r="E23" s="228"/>
      <c r="F23" s="229"/>
      <c r="G23" s="136"/>
      <c r="H23" s="135"/>
      <c r="I23" s="136"/>
      <c r="J23" s="135"/>
      <c r="K23" s="22"/>
      <c r="L23" s="22"/>
      <c r="M23" s="19">
        <f t="shared" si="0"/>
        <v>1</v>
      </c>
    </row>
    <row r="24" spans="1:13" ht="16.5" thickBot="1">
      <c r="A24" s="14">
        <v>16</v>
      </c>
      <c r="B24" s="27" t="s">
        <v>28</v>
      </c>
      <c r="C24" s="228">
        <v>1</v>
      </c>
      <c r="D24" s="229"/>
      <c r="E24" s="228">
        <v>1</v>
      </c>
      <c r="F24" s="229"/>
      <c r="G24" s="228">
        <v>1</v>
      </c>
      <c r="H24" s="229"/>
      <c r="I24" s="213">
        <v>1</v>
      </c>
      <c r="J24" s="214"/>
      <c r="K24" s="132">
        <v>1</v>
      </c>
      <c r="L24" s="132">
        <v>1</v>
      </c>
      <c r="M24" s="151">
        <f t="shared" si="0"/>
        <v>5</v>
      </c>
    </row>
    <row r="25" spans="1:13" ht="33" thickBot="1" thickTop="1">
      <c r="A25" s="37"/>
      <c r="B25" s="129" t="s">
        <v>98</v>
      </c>
      <c r="C25" s="230">
        <f>SUM(C9:C24)</f>
        <v>22</v>
      </c>
      <c r="D25" s="231"/>
      <c r="E25" s="230">
        <f>SUM(E9:E24)</f>
        <v>21</v>
      </c>
      <c r="F25" s="231"/>
      <c r="G25" s="230">
        <f>SUM(G9:G24)</f>
        <v>22</v>
      </c>
      <c r="H25" s="231"/>
      <c r="I25" s="232">
        <f>SUM(I9:I24)</f>
        <v>20</v>
      </c>
      <c r="J25" s="233"/>
      <c r="K25" s="128">
        <v>12</v>
      </c>
      <c r="L25" s="128">
        <f>SUM(L9:L24)</f>
        <v>24</v>
      </c>
      <c r="M25" s="150">
        <f t="shared" si="0"/>
        <v>103</v>
      </c>
    </row>
    <row r="26" spans="1:13" ht="16.5" thickTop="1">
      <c r="A26" s="30"/>
      <c r="B26" s="31" t="s">
        <v>29</v>
      </c>
      <c r="C26" s="32"/>
      <c r="D26" s="33"/>
      <c r="E26" s="32"/>
      <c r="F26" s="33"/>
      <c r="G26" s="32"/>
      <c r="H26" s="33"/>
      <c r="I26" s="149"/>
      <c r="J26" s="148"/>
      <c r="K26" s="32"/>
      <c r="L26" s="141"/>
      <c r="M26" s="147"/>
    </row>
    <row r="27" spans="1:13" ht="15.75">
      <c r="A27" s="14">
        <v>17</v>
      </c>
      <c r="B27" s="146" t="s">
        <v>104</v>
      </c>
      <c r="C27" s="228">
        <v>1</v>
      </c>
      <c r="D27" s="229"/>
      <c r="E27" s="228">
        <v>1</v>
      </c>
      <c r="F27" s="229"/>
      <c r="G27" s="228">
        <v>2</v>
      </c>
      <c r="H27" s="229"/>
      <c r="I27" s="228">
        <v>2</v>
      </c>
      <c r="J27" s="229"/>
      <c r="K27" s="132">
        <v>1</v>
      </c>
      <c r="L27" s="133">
        <v>3</v>
      </c>
      <c r="M27" s="145">
        <f>SUM(C27:J27)+K27/2+L27/2</f>
        <v>8</v>
      </c>
    </row>
    <row r="28" spans="1:13" ht="16.5" thickBot="1">
      <c r="A28" s="30"/>
      <c r="B28" s="144" t="s">
        <v>33</v>
      </c>
      <c r="C28" s="32"/>
      <c r="D28" s="33"/>
      <c r="E28" s="32"/>
      <c r="F28" s="33"/>
      <c r="G28" s="32"/>
      <c r="H28" s="33"/>
      <c r="I28" s="143"/>
      <c r="J28" s="142"/>
      <c r="K28" s="32"/>
      <c r="L28" s="141"/>
      <c r="M28" s="140"/>
    </row>
    <row r="29" spans="1:13" ht="31.5">
      <c r="A29" s="53">
        <v>18</v>
      </c>
      <c r="B29" s="54" t="s">
        <v>69</v>
      </c>
      <c r="C29" s="228">
        <v>1</v>
      </c>
      <c r="D29" s="229"/>
      <c r="E29" s="228"/>
      <c r="F29" s="229"/>
      <c r="G29" s="136"/>
      <c r="H29" s="135"/>
      <c r="I29" s="136"/>
      <c r="J29" s="135"/>
      <c r="K29" s="22"/>
      <c r="L29" s="57"/>
      <c r="M29" s="58">
        <f aca="true" t="shared" si="1" ref="M29:M34">SUM(C29:J29)+K29/2+L29/2</f>
        <v>1</v>
      </c>
    </row>
    <row r="30" spans="1:13" ht="15.75">
      <c r="A30" s="53">
        <v>19</v>
      </c>
      <c r="B30" s="15" t="s">
        <v>48</v>
      </c>
      <c r="C30" s="16"/>
      <c r="D30" s="17"/>
      <c r="E30" s="228">
        <v>1</v>
      </c>
      <c r="F30" s="229"/>
      <c r="G30" s="228">
        <v>1</v>
      </c>
      <c r="H30" s="229"/>
      <c r="I30" s="136"/>
      <c r="J30" s="135"/>
      <c r="K30" s="22"/>
      <c r="L30" s="60"/>
      <c r="M30" s="19">
        <f t="shared" si="1"/>
        <v>2</v>
      </c>
    </row>
    <row r="31" spans="1:13" ht="15.75">
      <c r="A31" s="53">
        <v>20</v>
      </c>
      <c r="B31" s="54" t="s">
        <v>46</v>
      </c>
      <c r="C31" s="228">
        <v>4</v>
      </c>
      <c r="D31" s="229"/>
      <c r="E31" s="228"/>
      <c r="F31" s="229"/>
      <c r="G31" s="136"/>
      <c r="H31" s="135"/>
      <c r="I31" s="136"/>
      <c r="J31" s="135"/>
      <c r="K31" s="22"/>
      <c r="L31" s="60"/>
      <c r="M31" s="19">
        <f t="shared" si="1"/>
        <v>4</v>
      </c>
    </row>
    <row r="32" spans="1:13" ht="15.75">
      <c r="A32" s="53">
        <v>21</v>
      </c>
      <c r="B32" s="15" t="s">
        <v>103</v>
      </c>
      <c r="C32" s="228">
        <v>2</v>
      </c>
      <c r="D32" s="229"/>
      <c r="E32" s="228"/>
      <c r="F32" s="229"/>
      <c r="G32" s="136"/>
      <c r="H32" s="135"/>
      <c r="I32" s="136"/>
      <c r="J32" s="135"/>
      <c r="K32" s="22"/>
      <c r="L32" s="57"/>
      <c r="M32" s="19">
        <f t="shared" si="1"/>
        <v>2</v>
      </c>
    </row>
    <row r="33" spans="1:13" ht="15.75">
      <c r="A33" s="53">
        <v>22</v>
      </c>
      <c r="B33" s="108" t="s">
        <v>71</v>
      </c>
      <c r="C33" s="228">
        <v>2</v>
      </c>
      <c r="D33" s="229"/>
      <c r="E33" s="228"/>
      <c r="F33" s="229"/>
      <c r="G33" s="136"/>
      <c r="H33" s="135"/>
      <c r="I33" s="136"/>
      <c r="J33" s="135"/>
      <c r="K33" s="22"/>
      <c r="L33" s="60"/>
      <c r="M33" s="19">
        <f t="shared" si="1"/>
        <v>2</v>
      </c>
    </row>
    <row r="34" spans="1:13" ht="15.75">
      <c r="A34" s="53">
        <v>23</v>
      </c>
      <c r="B34" s="15" t="s">
        <v>72</v>
      </c>
      <c r="C34" s="16"/>
      <c r="D34" s="17"/>
      <c r="E34" s="228">
        <v>1</v>
      </c>
      <c r="F34" s="229"/>
      <c r="G34" s="228">
        <v>2</v>
      </c>
      <c r="H34" s="229"/>
      <c r="I34" s="228">
        <v>1</v>
      </c>
      <c r="J34" s="229"/>
      <c r="K34" s="132">
        <v>6</v>
      </c>
      <c r="L34" s="57"/>
      <c r="M34" s="19">
        <f t="shared" si="1"/>
        <v>7</v>
      </c>
    </row>
    <row r="35" spans="1:13" ht="15.75">
      <c r="A35" s="53">
        <v>24</v>
      </c>
      <c r="B35" s="54" t="s">
        <v>73</v>
      </c>
      <c r="C35" s="55"/>
      <c r="D35" s="56"/>
      <c r="E35" s="228">
        <v>2</v>
      </c>
      <c r="F35" s="229"/>
      <c r="G35" s="228">
        <v>2</v>
      </c>
      <c r="H35" s="229"/>
      <c r="I35" s="228">
        <v>1</v>
      </c>
      <c r="J35" s="229"/>
      <c r="K35" s="22"/>
      <c r="L35" s="60"/>
      <c r="M35" s="19">
        <v>5</v>
      </c>
    </row>
    <row r="36" spans="1:13" ht="16.5" thickBot="1">
      <c r="A36" s="53">
        <v>25</v>
      </c>
      <c r="B36" s="15" t="s">
        <v>47</v>
      </c>
      <c r="C36" s="16"/>
      <c r="D36" s="17"/>
      <c r="E36" s="228">
        <v>2</v>
      </c>
      <c r="F36" s="229"/>
      <c r="G36" s="213">
        <v>2</v>
      </c>
      <c r="H36" s="214"/>
      <c r="I36" s="213">
        <v>1</v>
      </c>
      <c r="J36" s="214"/>
      <c r="K36" s="22"/>
      <c r="L36" s="57"/>
      <c r="M36" s="139">
        <v>5</v>
      </c>
    </row>
    <row r="37" spans="1:13" ht="17.25" thickBot="1" thickTop="1">
      <c r="A37" s="37"/>
      <c r="B37" s="38" t="s">
        <v>34</v>
      </c>
      <c r="C37" s="234">
        <f>SUM(C29:C36)</f>
        <v>9</v>
      </c>
      <c r="D37" s="235"/>
      <c r="E37" s="234">
        <f>SUM(E29:E36)</f>
        <v>6</v>
      </c>
      <c r="F37" s="235"/>
      <c r="G37" s="234">
        <f>SUM(G29:G36)</f>
        <v>7</v>
      </c>
      <c r="H37" s="235"/>
      <c r="I37" s="234">
        <f>SUM(I34:I36)</f>
        <v>3</v>
      </c>
      <c r="J37" s="235"/>
      <c r="K37" s="131">
        <f>SUM(K29:K36)</f>
        <v>6</v>
      </c>
      <c r="L37" s="39">
        <f>SUM(L29:L36)</f>
        <v>0</v>
      </c>
      <c r="M37" s="138">
        <v>28</v>
      </c>
    </row>
    <row r="38" spans="1:13" ht="16.5" thickTop="1">
      <c r="A38" s="30"/>
      <c r="B38" s="64" t="s">
        <v>35</v>
      </c>
      <c r="C38" s="32"/>
      <c r="D38" s="33"/>
      <c r="E38" s="32"/>
      <c r="F38" s="33"/>
      <c r="G38" s="32"/>
      <c r="H38" s="33"/>
      <c r="I38" s="137"/>
      <c r="J38" s="137"/>
      <c r="K38" s="32"/>
      <c r="L38" s="65"/>
      <c r="M38" s="32"/>
    </row>
    <row r="39" spans="1:13" ht="15.75">
      <c r="A39" s="14">
        <v>26</v>
      </c>
      <c r="B39" s="15" t="s">
        <v>115</v>
      </c>
      <c r="C39" s="228"/>
      <c r="D39" s="229"/>
      <c r="E39" s="228">
        <v>2</v>
      </c>
      <c r="F39" s="229"/>
      <c r="G39" s="136"/>
      <c r="H39" s="135"/>
      <c r="I39" s="136"/>
      <c r="J39" s="135"/>
      <c r="K39" s="21"/>
      <c r="L39" s="21"/>
      <c r="M39" s="19">
        <f>SUM(C39:J39)+K38/2+L38/2</f>
        <v>2</v>
      </c>
    </row>
    <row r="40" spans="1:13" ht="18.75">
      <c r="A40" s="14">
        <v>27</v>
      </c>
      <c r="B40" s="15" t="s">
        <v>64</v>
      </c>
      <c r="C40" s="228">
        <v>1</v>
      </c>
      <c r="D40" s="229"/>
      <c r="E40" s="228">
        <v>2</v>
      </c>
      <c r="F40" s="229"/>
      <c r="G40" s="136"/>
      <c r="H40" s="135"/>
      <c r="I40" s="136"/>
      <c r="J40" s="135"/>
      <c r="K40" s="22"/>
      <c r="L40" s="22"/>
      <c r="M40" s="19">
        <f>SUM(C40:J40)+K40/2+L40/2</f>
        <v>3</v>
      </c>
    </row>
    <row r="41" spans="1:13" ht="18.75">
      <c r="A41" s="14">
        <v>28</v>
      </c>
      <c r="B41" s="15" t="s">
        <v>74</v>
      </c>
      <c r="C41" s="228">
        <v>1</v>
      </c>
      <c r="D41" s="229"/>
      <c r="E41" s="228">
        <v>1</v>
      </c>
      <c r="F41" s="229"/>
      <c r="G41" s="136"/>
      <c r="H41" s="135"/>
      <c r="I41" s="136"/>
      <c r="J41" s="135"/>
      <c r="K41" s="22"/>
      <c r="L41" s="69"/>
      <c r="M41" s="19">
        <f>SUM(C41:J41)+K41/2+L41/2</f>
        <v>2</v>
      </c>
    </row>
    <row r="42" spans="1:13" ht="18.75">
      <c r="A42" s="14">
        <v>29</v>
      </c>
      <c r="B42" s="15" t="s">
        <v>75</v>
      </c>
      <c r="C42" s="228"/>
      <c r="D42" s="229"/>
      <c r="E42" s="228"/>
      <c r="F42" s="229"/>
      <c r="G42" s="228"/>
      <c r="H42" s="229"/>
      <c r="I42" s="228">
        <v>2</v>
      </c>
      <c r="J42" s="229"/>
      <c r="K42" s="134">
        <v>8</v>
      </c>
      <c r="L42" s="22"/>
      <c r="M42" s="19">
        <v>6</v>
      </c>
    </row>
    <row r="43" spans="1:13" ht="34.5">
      <c r="A43" s="14">
        <v>30</v>
      </c>
      <c r="B43" s="15" t="s">
        <v>76</v>
      </c>
      <c r="C43" s="228"/>
      <c r="D43" s="229"/>
      <c r="E43" s="228"/>
      <c r="F43" s="229"/>
      <c r="G43" s="228">
        <v>1</v>
      </c>
      <c r="H43" s="229"/>
      <c r="I43" s="228">
        <v>3</v>
      </c>
      <c r="J43" s="229"/>
      <c r="K43" s="22"/>
      <c r="L43" s="69"/>
      <c r="M43" s="19">
        <f>SUM(C43:J43)+K43/2+L43/2</f>
        <v>4</v>
      </c>
    </row>
    <row r="44" spans="1:13" ht="18.75">
      <c r="A44" s="14">
        <v>31</v>
      </c>
      <c r="B44" s="109" t="s">
        <v>77</v>
      </c>
      <c r="C44" s="228"/>
      <c r="D44" s="229"/>
      <c r="E44" s="228">
        <v>1</v>
      </c>
      <c r="F44" s="229"/>
      <c r="G44" s="228">
        <v>2</v>
      </c>
      <c r="H44" s="229"/>
      <c r="I44" s="228">
        <v>2</v>
      </c>
      <c r="J44" s="229"/>
      <c r="K44" s="70"/>
      <c r="L44" s="69"/>
      <c r="M44" s="19">
        <f>SUM(C44:J44)+K44/2+L44/2</f>
        <v>5</v>
      </c>
    </row>
    <row r="45" spans="1:13" ht="34.5">
      <c r="A45" s="14">
        <v>32</v>
      </c>
      <c r="B45" s="110" t="s">
        <v>102</v>
      </c>
      <c r="C45" s="228"/>
      <c r="D45" s="229"/>
      <c r="E45" s="228">
        <v>1</v>
      </c>
      <c r="F45" s="229"/>
      <c r="G45" s="228">
        <v>2</v>
      </c>
      <c r="H45" s="229"/>
      <c r="I45" s="228">
        <v>3</v>
      </c>
      <c r="J45" s="229"/>
      <c r="K45" s="70"/>
      <c r="L45" s="69"/>
      <c r="M45" s="19">
        <f>SUM(C45:J45)+K45/2+L45/2</f>
        <v>6</v>
      </c>
    </row>
    <row r="46" spans="1:13" ht="16.5" thickBot="1">
      <c r="A46" s="14">
        <v>33</v>
      </c>
      <c r="B46" s="27" t="s">
        <v>36</v>
      </c>
      <c r="C46" s="213"/>
      <c r="D46" s="214"/>
      <c r="E46" s="213"/>
      <c r="F46" s="214"/>
      <c r="G46" s="213" t="s">
        <v>91</v>
      </c>
      <c r="H46" s="214"/>
      <c r="I46" s="213" t="s">
        <v>91</v>
      </c>
      <c r="J46" s="214"/>
      <c r="K46" s="75"/>
      <c r="L46" s="74"/>
      <c r="M46" s="19">
        <f>SUM(C46:J46)+K46/2+L46/2</f>
        <v>0</v>
      </c>
    </row>
    <row r="47" spans="1:13" ht="17.25" thickBot="1" thickTop="1">
      <c r="A47" s="37"/>
      <c r="B47" s="38" t="s">
        <v>38</v>
      </c>
      <c r="C47" s="234">
        <f>SUM(C39:C46)</f>
        <v>2</v>
      </c>
      <c r="D47" s="235"/>
      <c r="E47" s="234">
        <f>SUM(E39:E46)</f>
        <v>7</v>
      </c>
      <c r="F47" s="235"/>
      <c r="G47" s="234">
        <f>SUM(G39:G46)</f>
        <v>5</v>
      </c>
      <c r="H47" s="235"/>
      <c r="I47" s="234">
        <f>SUM(I41:I46)</f>
        <v>10</v>
      </c>
      <c r="J47" s="235"/>
      <c r="K47" s="131">
        <v>8</v>
      </c>
      <c r="L47" s="131">
        <f>SUM(L40:L46)</f>
        <v>0</v>
      </c>
      <c r="M47" s="130">
        <v>28</v>
      </c>
    </row>
    <row r="48" spans="1:13" ht="17.25" thickBot="1" thickTop="1">
      <c r="A48" s="37"/>
      <c r="B48" s="129" t="s">
        <v>39</v>
      </c>
      <c r="C48" s="230">
        <f>C37+C47</f>
        <v>11</v>
      </c>
      <c r="D48" s="231"/>
      <c r="E48" s="230">
        <f>E37+E47</f>
        <v>13</v>
      </c>
      <c r="F48" s="231"/>
      <c r="G48" s="230">
        <v>12</v>
      </c>
      <c r="H48" s="231"/>
      <c r="I48" s="230">
        <f>I37+I47</f>
        <v>13</v>
      </c>
      <c r="J48" s="231"/>
      <c r="K48" s="128">
        <v>14</v>
      </c>
      <c r="L48" s="128">
        <v>0</v>
      </c>
      <c r="M48" s="127">
        <v>56</v>
      </c>
    </row>
    <row r="49" spans="1:13" ht="17.25" thickBot="1" thickTop="1">
      <c r="A49" s="76"/>
      <c r="B49" s="126" t="s">
        <v>40</v>
      </c>
      <c r="C49" s="236">
        <v>34</v>
      </c>
      <c r="D49" s="237"/>
      <c r="E49" s="236">
        <v>35</v>
      </c>
      <c r="F49" s="237"/>
      <c r="G49" s="236">
        <v>36</v>
      </c>
      <c r="H49" s="237"/>
      <c r="I49" s="236">
        <v>35</v>
      </c>
      <c r="J49" s="237"/>
      <c r="K49" s="182">
        <v>27</v>
      </c>
      <c r="L49" s="182">
        <v>27</v>
      </c>
      <c r="M49" s="125">
        <v>167</v>
      </c>
    </row>
    <row r="50" spans="1:13" ht="32.25" thickTop="1">
      <c r="A50" s="117"/>
      <c r="B50" s="124" t="s">
        <v>117</v>
      </c>
      <c r="C50" s="238"/>
      <c r="D50" s="239"/>
      <c r="E50" s="238">
        <v>1</v>
      </c>
      <c r="F50" s="239"/>
      <c r="G50" s="238">
        <v>1</v>
      </c>
      <c r="H50" s="239"/>
      <c r="I50" s="238">
        <v>2</v>
      </c>
      <c r="J50" s="239"/>
      <c r="K50" s="238"/>
      <c r="L50" s="239"/>
      <c r="M50" s="123">
        <v>4</v>
      </c>
    </row>
    <row r="51" spans="1:13" ht="15.75">
      <c r="A51" s="117"/>
      <c r="B51" s="122" t="s">
        <v>89</v>
      </c>
      <c r="C51" s="121"/>
      <c r="D51" s="120"/>
      <c r="E51" s="121"/>
      <c r="F51" s="120"/>
      <c r="G51" s="121"/>
      <c r="H51" s="120"/>
      <c r="I51" s="121"/>
      <c r="J51" s="120"/>
      <c r="K51" s="121"/>
      <c r="L51" s="120"/>
      <c r="M51" s="119">
        <v>171</v>
      </c>
    </row>
    <row r="52" spans="1:13" ht="15.75">
      <c r="A52" s="14">
        <v>34</v>
      </c>
      <c r="B52" s="15" t="s">
        <v>41</v>
      </c>
      <c r="C52" s="240">
        <v>2</v>
      </c>
      <c r="D52" s="241"/>
      <c r="E52" s="240">
        <v>2</v>
      </c>
      <c r="F52" s="241"/>
      <c r="G52" s="240">
        <v>2</v>
      </c>
      <c r="H52" s="241"/>
      <c r="I52" s="240">
        <v>2</v>
      </c>
      <c r="J52" s="241"/>
      <c r="K52" s="113">
        <v>2</v>
      </c>
      <c r="L52" s="118">
        <v>2</v>
      </c>
      <c r="M52" s="114">
        <v>10</v>
      </c>
    </row>
    <row r="53" spans="1:13" ht="15.75">
      <c r="A53" s="117">
        <v>35</v>
      </c>
      <c r="B53" s="27" t="s">
        <v>88</v>
      </c>
      <c r="C53" s="116"/>
      <c r="D53" s="115"/>
      <c r="E53" s="240" t="s">
        <v>111</v>
      </c>
      <c r="F53" s="241"/>
      <c r="G53" s="240" t="s">
        <v>111</v>
      </c>
      <c r="H53" s="241"/>
      <c r="I53" s="240" t="s">
        <v>112</v>
      </c>
      <c r="J53" s="241"/>
      <c r="K53" s="240" t="s">
        <v>112</v>
      </c>
      <c r="L53" s="241"/>
      <c r="M53" s="188" t="s">
        <v>113</v>
      </c>
    </row>
    <row r="54" spans="1:13" ht="16.5" thickBot="1">
      <c r="A54" s="94">
        <v>36</v>
      </c>
      <c r="B54" s="95" t="s">
        <v>42</v>
      </c>
      <c r="C54" s="244">
        <v>0.5</v>
      </c>
      <c r="D54" s="245"/>
      <c r="E54" s="244">
        <v>0.5</v>
      </c>
      <c r="F54" s="245"/>
      <c r="G54" s="244">
        <v>0.5</v>
      </c>
      <c r="H54" s="245"/>
      <c r="I54" s="246"/>
      <c r="J54" s="247"/>
      <c r="K54" s="240"/>
      <c r="L54" s="241"/>
      <c r="M54" s="112">
        <f>SUM(C54:L54)</f>
        <v>1.5</v>
      </c>
    </row>
    <row r="55" spans="1:10" ht="17.25" thickBot="1" thickTop="1">
      <c r="A55" s="97"/>
      <c r="B55" s="100" t="s">
        <v>43</v>
      </c>
      <c r="C55" s="1"/>
      <c r="D55" s="1"/>
      <c r="E55" s="1"/>
      <c r="F55" s="1"/>
      <c r="G55" s="1"/>
      <c r="H55" s="1"/>
      <c r="I55" s="1"/>
      <c r="J55" s="1"/>
    </row>
    <row r="56" spans="1:10" ht="15.75" thickTop="1">
      <c r="A56" s="1"/>
      <c r="B56" s="242" t="s">
        <v>116</v>
      </c>
      <c r="C56" s="243"/>
      <c r="D56" s="243"/>
      <c r="E56" s="243"/>
      <c r="F56" s="243"/>
      <c r="G56" s="243"/>
      <c r="H56" s="243"/>
      <c r="I56" s="243"/>
      <c r="J56" s="243"/>
    </row>
    <row r="57" spans="1:10" ht="15">
      <c r="A57" s="186"/>
      <c r="B57" s="187"/>
      <c r="C57" s="187"/>
      <c r="D57" s="187"/>
      <c r="E57" s="187"/>
      <c r="F57" s="187"/>
      <c r="G57" s="187"/>
      <c r="H57" s="187"/>
      <c r="I57" s="187"/>
      <c r="J57" s="187"/>
    </row>
  </sheetData>
  <sheetProtection/>
  <mergeCells count="159">
    <mergeCell ref="B56:J56"/>
    <mergeCell ref="E53:F53"/>
    <mergeCell ref="G53:H53"/>
    <mergeCell ref="I53:J53"/>
    <mergeCell ref="K53:L53"/>
    <mergeCell ref="C54:D54"/>
    <mergeCell ref="E54:F54"/>
    <mergeCell ref="G54:H54"/>
    <mergeCell ref="I54:J54"/>
    <mergeCell ref="K54:L54"/>
    <mergeCell ref="C50:D50"/>
    <mergeCell ref="E50:F50"/>
    <mergeCell ref="G50:H50"/>
    <mergeCell ref="I50:J50"/>
    <mergeCell ref="K50:L50"/>
    <mergeCell ref="C52:D52"/>
    <mergeCell ref="E52:F52"/>
    <mergeCell ref="G52:H52"/>
    <mergeCell ref="I52:J52"/>
    <mergeCell ref="C48:D48"/>
    <mergeCell ref="E48:F48"/>
    <mergeCell ref="G48:H48"/>
    <mergeCell ref="I48:J48"/>
    <mergeCell ref="C49:D49"/>
    <mergeCell ref="E49:F49"/>
    <mergeCell ref="G49:H49"/>
    <mergeCell ref="I49:J49"/>
    <mergeCell ref="C46:D46"/>
    <mergeCell ref="E46:F46"/>
    <mergeCell ref="G46:H46"/>
    <mergeCell ref="I46:J46"/>
    <mergeCell ref="C47:D47"/>
    <mergeCell ref="E47:F47"/>
    <mergeCell ref="G47:H47"/>
    <mergeCell ref="I47:J47"/>
    <mergeCell ref="C44:D44"/>
    <mergeCell ref="E44:F44"/>
    <mergeCell ref="G44:H44"/>
    <mergeCell ref="I44:J44"/>
    <mergeCell ref="C45:D45"/>
    <mergeCell ref="E45:F45"/>
    <mergeCell ref="G45:H45"/>
    <mergeCell ref="I45:J45"/>
    <mergeCell ref="G42:H42"/>
    <mergeCell ref="I42:J42"/>
    <mergeCell ref="C43:D43"/>
    <mergeCell ref="E43:F43"/>
    <mergeCell ref="G43:H43"/>
    <mergeCell ref="I43:J43"/>
    <mergeCell ref="C40:D40"/>
    <mergeCell ref="E40:F40"/>
    <mergeCell ref="C41:D41"/>
    <mergeCell ref="E41:F41"/>
    <mergeCell ref="C42:D42"/>
    <mergeCell ref="E42:F42"/>
    <mergeCell ref="C37:D37"/>
    <mergeCell ref="E37:F37"/>
    <mergeCell ref="G37:H37"/>
    <mergeCell ref="I37:J37"/>
    <mergeCell ref="C39:D39"/>
    <mergeCell ref="E39:F39"/>
    <mergeCell ref="I34:J34"/>
    <mergeCell ref="E35:F35"/>
    <mergeCell ref="G35:H35"/>
    <mergeCell ref="I35:J35"/>
    <mergeCell ref="E36:F36"/>
    <mergeCell ref="G36:H36"/>
    <mergeCell ref="I36:J36"/>
    <mergeCell ref="C32:D32"/>
    <mergeCell ref="E32:F32"/>
    <mergeCell ref="C33:D33"/>
    <mergeCell ref="E33:F33"/>
    <mergeCell ref="E34:F34"/>
    <mergeCell ref="G34:H34"/>
    <mergeCell ref="C29:D29"/>
    <mergeCell ref="E29:F29"/>
    <mergeCell ref="E30:F30"/>
    <mergeCell ref="G30:H30"/>
    <mergeCell ref="C31:D31"/>
    <mergeCell ref="E31:F31"/>
    <mergeCell ref="C25:D25"/>
    <mergeCell ref="E25:F25"/>
    <mergeCell ref="G25:H25"/>
    <mergeCell ref="I25:J25"/>
    <mergeCell ref="C27:D27"/>
    <mergeCell ref="E27:F27"/>
    <mergeCell ref="G27:H27"/>
    <mergeCell ref="I27:J27"/>
    <mergeCell ref="I22:J22"/>
    <mergeCell ref="C23:D23"/>
    <mergeCell ref="E23:F23"/>
    <mergeCell ref="C24:D24"/>
    <mergeCell ref="E24:F24"/>
    <mergeCell ref="G24:H24"/>
    <mergeCell ref="I24:J24"/>
    <mergeCell ref="C21:D21"/>
    <mergeCell ref="E21:F21"/>
    <mergeCell ref="G21:H21"/>
    <mergeCell ref="C22:D22"/>
    <mergeCell ref="E22:F22"/>
    <mergeCell ref="G22:H22"/>
    <mergeCell ref="C19:D19"/>
    <mergeCell ref="E19:F19"/>
    <mergeCell ref="G19:H19"/>
    <mergeCell ref="I19:J19"/>
    <mergeCell ref="C20:D20"/>
    <mergeCell ref="E20:F20"/>
    <mergeCell ref="G20:H20"/>
    <mergeCell ref="I20:J20"/>
    <mergeCell ref="I16:J16"/>
    <mergeCell ref="C17:D17"/>
    <mergeCell ref="E17:F17"/>
    <mergeCell ref="G17:H17"/>
    <mergeCell ref="I17:J17"/>
    <mergeCell ref="C18:D18"/>
    <mergeCell ref="E18:F18"/>
    <mergeCell ref="G18:H18"/>
    <mergeCell ref="I18:J18"/>
    <mergeCell ref="C15:D15"/>
    <mergeCell ref="E15:F15"/>
    <mergeCell ref="G15:H15"/>
    <mergeCell ref="C16:D16"/>
    <mergeCell ref="E16:F16"/>
    <mergeCell ref="G16:H16"/>
    <mergeCell ref="C13:D13"/>
    <mergeCell ref="E13:F13"/>
    <mergeCell ref="G13:H13"/>
    <mergeCell ref="I13:J13"/>
    <mergeCell ref="C14:D14"/>
    <mergeCell ref="E14:F14"/>
    <mergeCell ref="I14:J14"/>
    <mergeCell ref="C11:D11"/>
    <mergeCell ref="E11:F11"/>
    <mergeCell ref="G11:H11"/>
    <mergeCell ref="I11:J11"/>
    <mergeCell ref="C12:D12"/>
    <mergeCell ref="E12:F12"/>
    <mergeCell ref="C9:D9"/>
    <mergeCell ref="E9:F9"/>
    <mergeCell ref="G9:H9"/>
    <mergeCell ref="I9:J9"/>
    <mergeCell ref="C10:D10"/>
    <mergeCell ref="E10:F10"/>
    <mergeCell ref="G10:H10"/>
    <mergeCell ref="I10:J10"/>
    <mergeCell ref="A6:A7"/>
    <mergeCell ref="B6:B7"/>
    <mergeCell ref="C6:L6"/>
    <mergeCell ref="C7:D7"/>
    <mergeCell ref="E7:F7"/>
    <mergeCell ref="G7:H7"/>
    <mergeCell ref="I7:J7"/>
    <mergeCell ref="K7:L7"/>
    <mergeCell ref="B1:J1"/>
    <mergeCell ref="B2:I2"/>
    <mergeCell ref="J2:L2"/>
    <mergeCell ref="B3:I3"/>
    <mergeCell ref="J3:L3"/>
    <mergeCell ref="C5:J5"/>
  </mergeCells>
  <conditionalFormatting sqref="E49:E51 G49:G51 I49:I51 C49:C51 K49:L51">
    <cfRule type="cellIs" priority="1" dxfId="1" operator="equal" stopIfTrue="1">
      <formula>#REF!</formula>
    </cfRule>
    <cfRule type="cellIs" priority="2" dxfId="0" operator="notEqual" stopIfTrue="1">
      <formula>#REF!</formula>
    </cfRule>
  </conditionalFormatting>
  <printOptions gridLines="1" headings="1"/>
  <pageMargins left="0.7086614173228347" right="0.4330708661417323" top="0.7480314960629921" bottom="0.7480314960629921" header="0.31496062992125984" footer="0.31496062992125984"/>
  <pageSetup horizontalDpi="300" verticalDpi="3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5"/>
  <sheetViews>
    <sheetView view="pageBreakPreview" zoomScale="90" zoomScaleNormal="90" zoomScaleSheetLayoutView="90" zoomScalePageLayoutView="0" workbookViewId="0" topLeftCell="A32">
      <selection activeCell="B48" sqref="B48"/>
    </sheetView>
  </sheetViews>
  <sheetFormatPr defaultColWidth="8.796875" defaultRowHeight="14.25"/>
  <cols>
    <col min="1" max="1" width="4.19921875" style="3" customWidth="1"/>
    <col min="2" max="2" width="37.8984375" style="3" customWidth="1"/>
    <col min="3" max="10" width="5.8984375" style="3" customWidth="1"/>
    <col min="11" max="11" width="7.09765625" style="3" customWidth="1"/>
    <col min="12" max="12" width="7.59765625" style="3" customWidth="1"/>
    <col min="13" max="13" width="10.59765625" style="3" customWidth="1"/>
    <col min="14" max="14" width="0.40625" style="3" customWidth="1"/>
    <col min="15" max="16384" width="9" style="3" customWidth="1"/>
  </cols>
  <sheetData>
    <row r="1" spans="1:10" ht="43.5" customHeight="1">
      <c r="A1" s="1"/>
      <c r="B1" s="189" t="s">
        <v>101</v>
      </c>
      <c r="C1" s="189"/>
      <c r="D1" s="189"/>
      <c r="E1" s="189"/>
      <c r="F1" s="189"/>
      <c r="G1" s="189"/>
      <c r="H1" s="189"/>
      <c r="I1" s="189"/>
      <c r="J1" s="189"/>
    </row>
    <row r="2" spans="1:13" ht="29.25" customHeight="1">
      <c r="A2" s="7" t="s">
        <v>0</v>
      </c>
      <c r="B2" s="248" t="s">
        <v>106</v>
      </c>
      <c r="C2" s="249"/>
      <c r="D2" s="249"/>
      <c r="E2" s="249"/>
      <c r="F2" s="249"/>
      <c r="G2" s="249"/>
      <c r="H2" s="249"/>
      <c r="I2" s="250"/>
      <c r="J2" s="197" t="s">
        <v>1</v>
      </c>
      <c r="K2" s="198"/>
      <c r="L2" s="199"/>
      <c r="M2" s="159" t="s">
        <v>51</v>
      </c>
    </row>
    <row r="3" spans="1:13" ht="21.75" customHeight="1">
      <c r="A3" s="9" t="s">
        <v>2</v>
      </c>
      <c r="B3" s="194" t="s">
        <v>105</v>
      </c>
      <c r="C3" s="195"/>
      <c r="D3" s="195"/>
      <c r="E3" s="195"/>
      <c r="F3" s="195"/>
      <c r="G3" s="195"/>
      <c r="H3" s="195"/>
      <c r="I3" s="196"/>
      <c r="J3" s="197" t="s">
        <v>1</v>
      </c>
      <c r="K3" s="198"/>
      <c r="L3" s="199"/>
      <c r="M3" s="8" t="s">
        <v>108</v>
      </c>
    </row>
    <row r="4" spans="1:13" ht="21.75" customHeight="1">
      <c r="A4" s="104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5"/>
      <c r="M4" s="155"/>
    </row>
    <row r="5" spans="1:10" ht="21" thickBot="1">
      <c r="A5" s="1"/>
      <c r="B5" s="4" t="s">
        <v>4</v>
      </c>
      <c r="C5" s="251" t="s">
        <v>83</v>
      </c>
      <c r="D5" s="251"/>
      <c r="E5" s="251"/>
      <c r="F5" s="251"/>
      <c r="G5" s="251"/>
      <c r="H5" s="251"/>
      <c r="I5" s="251"/>
      <c r="J5" s="251"/>
    </row>
    <row r="6" spans="1:13" ht="19.5" customHeight="1">
      <c r="A6" s="252" t="s">
        <v>5</v>
      </c>
      <c r="B6" s="254" t="s">
        <v>6</v>
      </c>
      <c r="C6" s="255" t="s">
        <v>7</v>
      </c>
      <c r="D6" s="255"/>
      <c r="E6" s="255"/>
      <c r="F6" s="255"/>
      <c r="G6" s="255"/>
      <c r="H6" s="255"/>
      <c r="I6" s="255"/>
      <c r="J6" s="255"/>
      <c r="K6" s="255"/>
      <c r="L6" s="255"/>
      <c r="M6" s="160" t="s">
        <v>8</v>
      </c>
    </row>
    <row r="7" spans="1:13" ht="15.75" customHeight="1">
      <c r="A7" s="253"/>
      <c r="B7" s="204"/>
      <c r="C7" s="226">
        <v>1</v>
      </c>
      <c r="D7" s="227"/>
      <c r="E7" s="226">
        <v>2</v>
      </c>
      <c r="F7" s="227"/>
      <c r="G7" s="226">
        <v>3</v>
      </c>
      <c r="H7" s="227"/>
      <c r="I7" s="226">
        <v>4</v>
      </c>
      <c r="J7" s="227"/>
      <c r="K7" s="226">
        <v>5</v>
      </c>
      <c r="L7" s="256"/>
      <c r="M7" s="162"/>
    </row>
    <row r="8" spans="1:13" ht="15.75">
      <c r="A8" s="161"/>
      <c r="B8" s="11" t="s">
        <v>10</v>
      </c>
      <c r="C8" s="13" t="s">
        <v>11</v>
      </c>
      <c r="D8" s="13" t="s">
        <v>12</v>
      </c>
      <c r="E8" s="13" t="s">
        <v>11</v>
      </c>
      <c r="F8" s="13" t="s">
        <v>12</v>
      </c>
      <c r="G8" s="13" t="s">
        <v>11</v>
      </c>
      <c r="H8" s="13" t="s">
        <v>12</v>
      </c>
      <c r="I8" s="153" t="s">
        <v>11</v>
      </c>
      <c r="J8" s="153" t="s">
        <v>12</v>
      </c>
      <c r="K8" s="153" t="s">
        <v>11</v>
      </c>
      <c r="L8" s="153" t="s">
        <v>12</v>
      </c>
      <c r="M8" s="163" t="s">
        <v>100</v>
      </c>
    </row>
    <row r="9" spans="1:13" ht="15.75">
      <c r="A9" s="164">
        <v>1</v>
      </c>
      <c r="B9" s="15" t="s">
        <v>13</v>
      </c>
      <c r="C9" s="228">
        <v>3</v>
      </c>
      <c r="D9" s="229"/>
      <c r="E9" s="228">
        <v>3</v>
      </c>
      <c r="F9" s="229"/>
      <c r="G9" s="228">
        <v>3</v>
      </c>
      <c r="H9" s="229"/>
      <c r="I9" s="228">
        <v>3</v>
      </c>
      <c r="J9" s="229"/>
      <c r="K9" s="152">
        <v>2</v>
      </c>
      <c r="L9" s="152">
        <v>6</v>
      </c>
      <c r="M9" s="165">
        <v>16</v>
      </c>
    </row>
    <row r="10" spans="1:13" ht="15.75">
      <c r="A10" s="164">
        <v>2</v>
      </c>
      <c r="B10" s="15" t="s">
        <v>14</v>
      </c>
      <c r="C10" s="228">
        <v>2</v>
      </c>
      <c r="D10" s="229"/>
      <c r="E10" s="228">
        <v>2</v>
      </c>
      <c r="F10" s="229"/>
      <c r="G10" s="228">
        <v>2</v>
      </c>
      <c r="H10" s="229"/>
      <c r="I10" s="228">
        <v>3</v>
      </c>
      <c r="J10" s="229"/>
      <c r="K10" s="132">
        <v>1</v>
      </c>
      <c r="L10" s="132">
        <v>5</v>
      </c>
      <c r="M10" s="165">
        <f aca="true" t="shared" si="0" ref="M10:M24">SUM(C10:J10)+K10/2+L10/2</f>
        <v>12</v>
      </c>
    </row>
    <row r="11" spans="1:13" ht="15.75">
      <c r="A11" s="164">
        <v>3</v>
      </c>
      <c r="B11" s="15" t="s">
        <v>15</v>
      </c>
      <c r="C11" s="228">
        <v>2</v>
      </c>
      <c r="D11" s="229"/>
      <c r="E11" s="228">
        <v>2</v>
      </c>
      <c r="F11" s="229"/>
      <c r="G11" s="228">
        <v>2</v>
      </c>
      <c r="H11" s="229"/>
      <c r="I11" s="228">
        <v>1</v>
      </c>
      <c r="J11" s="229"/>
      <c r="K11" s="132">
        <v>1</v>
      </c>
      <c r="L11" s="132">
        <v>1</v>
      </c>
      <c r="M11" s="165">
        <f t="shared" si="0"/>
        <v>8</v>
      </c>
    </row>
    <row r="12" spans="1:13" ht="15.75">
      <c r="A12" s="164">
        <v>4</v>
      </c>
      <c r="B12" s="15" t="s">
        <v>99</v>
      </c>
      <c r="C12" s="228">
        <v>1</v>
      </c>
      <c r="D12" s="229"/>
      <c r="E12" s="228"/>
      <c r="F12" s="229"/>
      <c r="G12" s="136"/>
      <c r="H12" s="135"/>
      <c r="I12" s="136"/>
      <c r="J12" s="135"/>
      <c r="K12" s="26"/>
      <c r="L12" s="26"/>
      <c r="M12" s="165">
        <f t="shared" si="0"/>
        <v>1</v>
      </c>
    </row>
    <row r="13" spans="1:13" ht="15.75">
      <c r="A13" s="164">
        <v>5</v>
      </c>
      <c r="B13" s="15" t="s">
        <v>16</v>
      </c>
      <c r="C13" s="228">
        <v>2</v>
      </c>
      <c r="D13" s="229"/>
      <c r="E13" s="228">
        <v>2</v>
      </c>
      <c r="F13" s="229"/>
      <c r="G13" s="228">
        <v>2</v>
      </c>
      <c r="H13" s="229"/>
      <c r="I13" s="228">
        <v>1</v>
      </c>
      <c r="J13" s="229"/>
      <c r="K13" s="152">
        <v>1</v>
      </c>
      <c r="L13" s="152">
        <v>1</v>
      </c>
      <c r="M13" s="165">
        <f t="shared" si="0"/>
        <v>8</v>
      </c>
    </row>
    <row r="14" spans="1:13" ht="15.75">
      <c r="A14" s="164">
        <v>6</v>
      </c>
      <c r="B14" s="15" t="s">
        <v>17</v>
      </c>
      <c r="C14" s="228"/>
      <c r="D14" s="229"/>
      <c r="E14" s="228"/>
      <c r="F14" s="229"/>
      <c r="G14" s="136"/>
      <c r="H14" s="135"/>
      <c r="I14" s="228">
        <v>1</v>
      </c>
      <c r="J14" s="229"/>
      <c r="K14" s="152">
        <v>1</v>
      </c>
      <c r="L14" s="132">
        <v>1</v>
      </c>
      <c r="M14" s="165">
        <f t="shared" si="0"/>
        <v>2</v>
      </c>
    </row>
    <row r="15" spans="1:13" ht="15.75">
      <c r="A15" s="164">
        <v>7</v>
      </c>
      <c r="B15" s="15" t="s">
        <v>24</v>
      </c>
      <c r="C15" s="228"/>
      <c r="D15" s="229"/>
      <c r="E15" s="228">
        <v>1</v>
      </c>
      <c r="F15" s="229"/>
      <c r="G15" s="228">
        <v>1</v>
      </c>
      <c r="H15" s="229"/>
      <c r="I15" s="136"/>
      <c r="J15" s="135"/>
      <c r="K15" s="132"/>
      <c r="L15" s="18"/>
      <c r="M15" s="165">
        <f t="shared" si="0"/>
        <v>2</v>
      </c>
    </row>
    <row r="16" spans="1:13" ht="15.75">
      <c r="A16" s="164">
        <v>8</v>
      </c>
      <c r="B16" s="15" t="s">
        <v>23</v>
      </c>
      <c r="C16" s="228">
        <v>1</v>
      </c>
      <c r="D16" s="229"/>
      <c r="E16" s="228">
        <v>1</v>
      </c>
      <c r="F16" s="229"/>
      <c r="G16" s="228">
        <v>1</v>
      </c>
      <c r="H16" s="229"/>
      <c r="I16" s="228">
        <v>1</v>
      </c>
      <c r="J16" s="229"/>
      <c r="K16" s="132"/>
      <c r="L16" s="26"/>
      <c r="M16" s="165">
        <f t="shared" si="0"/>
        <v>4</v>
      </c>
    </row>
    <row r="17" spans="1:13" ht="15.75">
      <c r="A17" s="164">
        <v>9</v>
      </c>
      <c r="B17" s="15" t="s">
        <v>22</v>
      </c>
      <c r="C17" s="228">
        <v>1</v>
      </c>
      <c r="D17" s="229"/>
      <c r="E17" s="228">
        <v>1</v>
      </c>
      <c r="F17" s="229"/>
      <c r="G17" s="228">
        <v>1</v>
      </c>
      <c r="H17" s="229"/>
      <c r="I17" s="228">
        <v>1</v>
      </c>
      <c r="J17" s="229"/>
      <c r="K17" s="22"/>
      <c r="L17" s="22"/>
      <c r="M17" s="165">
        <f t="shared" si="0"/>
        <v>4</v>
      </c>
    </row>
    <row r="18" spans="1:13" ht="15.75">
      <c r="A18" s="164">
        <v>10</v>
      </c>
      <c r="B18" s="15" t="s">
        <v>21</v>
      </c>
      <c r="C18" s="228">
        <v>1</v>
      </c>
      <c r="D18" s="229"/>
      <c r="E18" s="228">
        <v>1</v>
      </c>
      <c r="F18" s="229"/>
      <c r="G18" s="228">
        <v>1</v>
      </c>
      <c r="H18" s="229"/>
      <c r="I18" s="228">
        <v>1</v>
      </c>
      <c r="J18" s="229"/>
      <c r="K18" s="22"/>
      <c r="L18" s="22"/>
      <c r="M18" s="165">
        <f t="shared" si="0"/>
        <v>4</v>
      </c>
    </row>
    <row r="19" spans="1:13" ht="15.75">
      <c r="A19" s="164">
        <v>11</v>
      </c>
      <c r="B19" s="15" t="s">
        <v>20</v>
      </c>
      <c r="C19" s="228">
        <v>1</v>
      </c>
      <c r="D19" s="229"/>
      <c r="E19" s="228">
        <v>1</v>
      </c>
      <c r="F19" s="229"/>
      <c r="G19" s="228">
        <v>1</v>
      </c>
      <c r="H19" s="229"/>
      <c r="I19" s="228">
        <v>1</v>
      </c>
      <c r="J19" s="229"/>
      <c r="K19" s="26"/>
      <c r="L19" s="26"/>
      <c r="M19" s="165">
        <f t="shared" si="0"/>
        <v>4</v>
      </c>
    </row>
    <row r="20" spans="1:13" ht="15.75">
      <c r="A20" s="164">
        <v>12</v>
      </c>
      <c r="B20" s="15" t="s">
        <v>19</v>
      </c>
      <c r="C20" s="228">
        <v>2</v>
      </c>
      <c r="D20" s="229"/>
      <c r="E20" s="228">
        <v>2</v>
      </c>
      <c r="F20" s="229"/>
      <c r="G20" s="228">
        <v>3</v>
      </c>
      <c r="H20" s="229"/>
      <c r="I20" s="228">
        <v>3</v>
      </c>
      <c r="J20" s="229"/>
      <c r="K20" s="132">
        <v>2</v>
      </c>
      <c r="L20" s="132">
        <v>6</v>
      </c>
      <c r="M20" s="165">
        <f t="shared" si="0"/>
        <v>14</v>
      </c>
    </row>
    <row r="21" spans="1:13" ht="15.75">
      <c r="A21" s="164">
        <v>13</v>
      </c>
      <c r="B21" s="15" t="s">
        <v>25</v>
      </c>
      <c r="C21" s="228">
        <v>1</v>
      </c>
      <c r="D21" s="229"/>
      <c r="E21" s="228">
        <v>1</v>
      </c>
      <c r="F21" s="229"/>
      <c r="G21" s="228">
        <v>1</v>
      </c>
      <c r="H21" s="229"/>
      <c r="I21" s="136"/>
      <c r="J21" s="135"/>
      <c r="K21" s="26"/>
      <c r="L21" s="26"/>
      <c r="M21" s="165">
        <f t="shared" si="0"/>
        <v>3</v>
      </c>
    </row>
    <row r="22" spans="1:13" ht="15.75">
      <c r="A22" s="164">
        <v>14</v>
      </c>
      <c r="B22" s="15" t="s">
        <v>26</v>
      </c>
      <c r="C22" s="228">
        <v>3</v>
      </c>
      <c r="D22" s="229"/>
      <c r="E22" s="228">
        <v>3</v>
      </c>
      <c r="F22" s="229"/>
      <c r="G22" s="228">
        <v>3</v>
      </c>
      <c r="H22" s="229"/>
      <c r="I22" s="228">
        <v>3</v>
      </c>
      <c r="J22" s="229"/>
      <c r="K22" s="132">
        <v>3</v>
      </c>
      <c r="L22" s="132">
        <v>3</v>
      </c>
      <c r="M22" s="165">
        <f t="shared" si="0"/>
        <v>15</v>
      </c>
    </row>
    <row r="23" spans="1:13" ht="15.75">
      <c r="A23" s="164">
        <v>15</v>
      </c>
      <c r="B23" s="15" t="s">
        <v>27</v>
      </c>
      <c r="C23" s="228">
        <v>1</v>
      </c>
      <c r="D23" s="229"/>
      <c r="E23" s="228"/>
      <c r="F23" s="229"/>
      <c r="G23" s="136"/>
      <c r="H23" s="135"/>
      <c r="I23" s="136"/>
      <c r="J23" s="135"/>
      <c r="K23" s="22"/>
      <c r="L23" s="22"/>
      <c r="M23" s="165">
        <f t="shared" si="0"/>
        <v>1</v>
      </c>
    </row>
    <row r="24" spans="1:13" ht="16.5" thickBot="1">
      <c r="A24" s="164">
        <v>16</v>
      </c>
      <c r="B24" s="27" t="s">
        <v>28</v>
      </c>
      <c r="C24" s="228">
        <v>1</v>
      </c>
      <c r="D24" s="229"/>
      <c r="E24" s="228">
        <v>1</v>
      </c>
      <c r="F24" s="229"/>
      <c r="G24" s="228">
        <v>1</v>
      </c>
      <c r="H24" s="229"/>
      <c r="I24" s="213">
        <v>1</v>
      </c>
      <c r="J24" s="214"/>
      <c r="K24" s="132">
        <v>1</v>
      </c>
      <c r="L24" s="132">
        <v>1</v>
      </c>
      <c r="M24" s="170">
        <f t="shared" si="0"/>
        <v>5</v>
      </c>
    </row>
    <row r="25" spans="1:13" ht="33" thickBot="1" thickTop="1">
      <c r="A25" s="166"/>
      <c r="B25" s="129" t="s">
        <v>98</v>
      </c>
      <c r="C25" s="230">
        <f>SUM(C9:C24)</f>
        <v>22</v>
      </c>
      <c r="D25" s="231"/>
      <c r="E25" s="230">
        <f>SUM(E9:E24)</f>
        <v>21</v>
      </c>
      <c r="F25" s="231"/>
      <c r="G25" s="230">
        <f>SUM(G9:G24)</f>
        <v>22</v>
      </c>
      <c r="H25" s="231"/>
      <c r="I25" s="232">
        <f>SUM(I9:I24)</f>
        <v>20</v>
      </c>
      <c r="J25" s="233"/>
      <c r="K25" s="128">
        <v>12</v>
      </c>
      <c r="L25" s="128">
        <f>SUM(L9:L24)</f>
        <v>24</v>
      </c>
      <c r="M25" s="183">
        <v>103</v>
      </c>
    </row>
    <row r="26" spans="1:13" ht="16.5" thickTop="1">
      <c r="A26" s="167"/>
      <c r="B26" s="31" t="s">
        <v>29</v>
      </c>
      <c r="C26" s="32"/>
      <c r="D26" s="33"/>
      <c r="E26" s="32"/>
      <c r="F26" s="33"/>
      <c r="G26" s="32"/>
      <c r="H26" s="33"/>
      <c r="I26" s="149"/>
      <c r="J26" s="148"/>
      <c r="K26" s="32"/>
      <c r="L26" s="141"/>
      <c r="M26" s="184"/>
    </row>
    <row r="27" spans="1:13" ht="19.5" customHeight="1">
      <c r="A27" s="164">
        <v>17</v>
      </c>
      <c r="B27" s="146" t="s">
        <v>19</v>
      </c>
      <c r="C27" s="228">
        <v>1</v>
      </c>
      <c r="D27" s="229"/>
      <c r="E27" s="228">
        <v>1</v>
      </c>
      <c r="F27" s="229"/>
      <c r="G27" s="228">
        <v>2</v>
      </c>
      <c r="H27" s="229"/>
      <c r="I27" s="228">
        <v>2</v>
      </c>
      <c r="J27" s="229"/>
      <c r="K27" s="132">
        <v>1</v>
      </c>
      <c r="L27" s="133">
        <v>3</v>
      </c>
      <c r="M27" s="165">
        <f>SUM(C27:J27)+K27/2+L27/2</f>
        <v>8</v>
      </c>
    </row>
    <row r="28" spans="1:13" ht="15.75">
      <c r="A28" s="167"/>
      <c r="B28" s="144" t="s">
        <v>33</v>
      </c>
      <c r="C28" s="32"/>
      <c r="D28" s="33"/>
      <c r="E28" s="32"/>
      <c r="F28" s="33"/>
      <c r="G28" s="32"/>
      <c r="H28" s="33"/>
      <c r="I28" s="143"/>
      <c r="J28" s="142"/>
      <c r="K28" s="32"/>
      <c r="L28" s="141"/>
      <c r="M28" s="184"/>
    </row>
    <row r="29" spans="1:13" ht="31.5">
      <c r="A29" s="168">
        <v>18</v>
      </c>
      <c r="B29" s="54" t="s">
        <v>68</v>
      </c>
      <c r="C29" s="228">
        <v>1</v>
      </c>
      <c r="D29" s="229"/>
      <c r="E29" s="228"/>
      <c r="F29" s="229"/>
      <c r="G29" s="136"/>
      <c r="H29" s="135"/>
      <c r="I29" s="136"/>
      <c r="J29" s="135"/>
      <c r="K29" s="22"/>
      <c r="L29" s="57"/>
      <c r="M29" s="169">
        <f>SUM(C29:J29)+K29/2+L29/2</f>
        <v>1</v>
      </c>
    </row>
    <row r="30" spans="1:13" ht="15.75">
      <c r="A30" s="168">
        <v>19</v>
      </c>
      <c r="B30" s="15" t="s">
        <v>97</v>
      </c>
      <c r="C30" s="228">
        <v>6</v>
      </c>
      <c r="D30" s="229"/>
      <c r="E30" s="228">
        <v>1</v>
      </c>
      <c r="F30" s="229"/>
      <c r="G30" s="228">
        <v>1</v>
      </c>
      <c r="H30" s="229"/>
      <c r="I30" s="136"/>
      <c r="J30" s="135"/>
      <c r="K30" s="22"/>
      <c r="L30" s="60"/>
      <c r="M30" s="165">
        <f>SUM(C30:J30)+K30/2+L30/2</f>
        <v>8</v>
      </c>
    </row>
    <row r="31" spans="1:13" ht="15.75">
      <c r="A31" s="168">
        <v>20</v>
      </c>
      <c r="B31" s="54" t="s">
        <v>49</v>
      </c>
      <c r="C31" s="228">
        <v>2</v>
      </c>
      <c r="D31" s="229"/>
      <c r="E31" s="228">
        <v>2</v>
      </c>
      <c r="F31" s="229"/>
      <c r="G31" s="228">
        <v>1</v>
      </c>
      <c r="H31" s="229"/>
      <c r="I31" s="136"/>
      <c r="J31" s="135"/>
      <c r="K31" s="22"/>
      <c r="L31" s="57"/>
      <c r="M31" s="165">
        <f>SUM(C31:J31)+K31/2+L31/2</f>
        <v>5</v>
      </c>
    </row>
    <row r="32" spans="1:13" ht="15.75">
      <c r="A32" s="168">
        <v>21</v>
      </c>
      <c r="B32" s="15" t="s">
        <v>57</v>
      </c>
      <c r="C32" s="228"/>
      <c r="D32" s="229"/>
      <c r="E32" s="228">
        <v>2</v>
      </c>
      <c r="F32" s="229"/>
      <c r="G32" s="228">
        <v>2</v>
      </c>
      <c r="H32" s="229"/>
      <c r="I32" s="228"/>
      <c r="J32" s="229"/>
      <c r="K32" s="22"/>
      <c r="L32" s="60"/>
      <c r="M32" s="165">
        <v>5</v>
      </c>
    </row>
    <row r="33" spans="1:13" ht="15.75">
      <c r="A33" s="168">
        <v>22</v>
      </c>
      <c r="B33" s="54" t="s">
        <v>58</v>
      </c>
      <c r="C33" s="228"/>
      <c r="D33" s="229"/>
      <c r="E33" s="228"/>
      <c r="F33" s="229"/>
      <c r="G33" s="228">
        <v>2</v>
      </c>
      <c r="H33" s="229"/>
      <c r="I33" s="228">
        <v>1</v>
      </c>
      <c r="J33" s="229"/>
      <c r="K33" s="22"/>
      <c r="L33" s="60"/>
      <c r="M33" s="165">
        <f>SUM(C33:J33)+K33/2+L33/2</f>
        <v>3</v>
      </c>
    </row>
    <row r="34" spans="1:13" ht="15.75">
      <c r="A34" s="168">
        <v>23</v>
      </c>
      <c r="B34" s="15" t="s">
        <v>96</v>
      </c>
      <c r="C34" s="228"/>
      <c r="D34" s="229"/>
      <c r="E34" s="228"/>
      <c r="F34" s="229"/>
      <c r="G34" s="136"/>
      <c r="H34" s="135"/>
      <c r="I34" s="228">
        <v>2</v>
      </c>
      <c r="J34" s="229"/>
      <c r="K34" s="132">
        <v>2</v>
      </c>
      <c r="L34" s="57"/>
      <c r="M34" s="165">
        <v>3</v>
      </c>
    </row>
    <row r="35" spans="1:13" ht="15.75">
      <c r="A35" s="168">
        <v>24</v>
      </c>
      <c r="B35" s="109" t="s">
        <v>60</v>
      </c>
      <c r="C35" s="228"/>
      <c r="D35" s="229"/>
      <c r="E35" s="228"/>
      <c r="F35" s="229"/>
      <c r="G35" s="136"/>
      <c r="H35" s="135"/>
      <c r="I35" s="228"/>
      <c r="J35" s="229"/>
      <c r="K35" s="132">
        <v>4</v>
      </c>
      <c r="L35" s="60"/>
      <c r="M35" s="165">
        <f>SUM(C35:J35)+K35/2+L35/2</f>
        <v>2</v>
      </c>
    </row>
    <row r="36" spans="1:13" ht="16.5" thickBot="1">
      <c r="A36" s="168">
        <v>25</v>
      </c>
      <c r="B36" s="15" t="s">
        <v>95</v>
      </c>
      <c r="C36" s="16"/>
      <c r="D36" s="17"/>
      <c r="E36" s="213">
        <v>1</v>
      </c>
      <c r="F36" s="214"/>
      <c r="G36" s="213">
        <v>1</v>
      </c>
      <c r="H36" s="214"/>
      <c r="I36" s="213"/>
      <c r="J36" s="214"/>
      <c r="K36" s="22"/>
      <c r="L36" s="57"/>
      <c r="M36" s="170">
        <v>2</v>
      </c>
    </row>
    <row r="37" spans="1:13" ht="17.25" thickBot="1" thickTop="1">
      <c r="A37" s="166"/>
      <c r="B37" s="38" t="s">
        <v>34</v>
      </c>
      <c r="C37" s="234">
        <f>SUM(C29:C36)</f>
        <v>9</v>
      </c>
      <c r="D37" s="235"/>
      <c r="E37" s="234">
        <f>SUM(E29:E36)</f>
        <v>6</v>
      </c>
      <c r="F37" s="235"/>
      <c r="G37" s="234">
        <f>SUM(G29:G36)</f>
        <v>7</v>
      </c>
      <c r="H37" s="235"/>
      <c r="I37" s="234">
        <v>3</v>
      </c>
      <c r="J37" s="235"/>
      <c r="K37" s="131">
        <f>SUM(K29:K36)</f>
        <v>6</v>
      </c>
      <c r="L37" s="39">
        <f>SUM(L29:L36)</f>
        <v>0</v>
      </c>
      <c r="M37" s="171">
        <v>28</v>
      </c>
    </row>
    <row r="38" spans="1:13" ht="16.5" thickTop="1">
      <c r="A38" s="167"/>
      <c r="B38" s="64" t="s">
        <v>35</v>
      </c>
      <c r="C38" s="32"/>
      <c r="D38" s="33"/>
      <c r="E38" s="32"/>
      <c r="F38" s="33"/>
      <c r="G38" s="32"/>
      <c r="H38" s="33"/>
      <c r="I38" s="137"/>
      <c r="J38" s="137"/>
      <c r="K38" s="32"/>
      <c r="L38" s="65"/>
      <c r="M38" s="172"/>
    </row>
    <row r="39" spans="1:13" ht="15.75">
      <c r="A39" s="164">
        <v>26</v>
      </c>
      <c r="B39" s="15" t="s">
        <v>84</v>
      </c>
      <c r="C39" s="228"/>
      <c r="D39" s="229"/>
      <c r="E39" s="228">
        <v>1</v>
      </c>
      <c r="F39" s="229"/>
      <c r="G39" s="136"/>
      <c r="H39" s="135"/>
      <c r="I39" s="136"/>
      <c r="J39" s="135"/>
      <c r="K39" s="21"/>
      <c r="L39" s="21"/>
      <c r="M39" s="165">
        <f>SUM(C39:J39)+K38/2+L38/2</f>
        <v>1</v>
      </c>
    </row>
    <row r="40" spans="1:13" ht="18.75">
      <c r="A40" s="164">
        <v>27</v>
      </c>
      <c r="B40" s="15" t="s">
        <v>64</v>
      </c>
      <c r="C40" s="228">
        <v>2</v>
      </c>
      <c r="D40" s="229"/>
      <c r="E40" s="228">
        <v>2</v>
      </c>
      <c r="F40" s="229"/>
      <c r="G40" s="136"/>
      <c r="H40" s="135"/>
      <c r="I40" s="136"/>
      <c r="J40" s="135"/>
      <c r="K40" s="22"/>
      <c r="L40" s="22"/>
      <c r="M40" s="165">
        <f>SUM(C40:J40)+K40/2+L40/2</f>
        <v>4</v>
      </c>
    </row>
    <row r="41" spans="1:13" ht="34.5">
      <c r="A41" s="164">
        <v>28</v>
      </c>
      <c r="B41" s="15" t="s">
        <v>94</v>
      </c>
      <c r="C41" s="228"/>
      <c r="D41" s="229"/>
      <c r="E41" s="228">
        <v>4</v>
      </c>
      <c r="F41" s="229"/>
      <c r="G41" s="228">
        <v>2</v>
      </c>
      <c r="H41" s="229"/>
      <c r="I41" s="136"/>
      <c r="J41" s="135"/>
      <c r="K41" s="22"/>
      <c r="L41" s="69"/>
      <c r="M41" s="165">
        <f>SUM(C41:J41)+K41/2+L41/2</f>
        <v>6</v>
      </c>
    </row>
    <row r="42" spans="1:13" ht="34.5">
      <c r="A42" s="164">
        <v>29</v>
      </c>
      <c r="B42" s="15" t="s">
        <v>93</v>
      </c>
      <c r="C42" s="228"/>
      <c r="D42" s="229"/>
      <c r="E42" s="228"/>
      <c r="F42" s="229"/>
      <c r="G42" s="228">
        <v>3</v>
      </c>
      <c r="H42" s="229"/>
      <c r="I42" s="228">
        <v>8</v>
      </c>
      <c r="J42" s="229"/>
      <c r="K42" s="134"/>
      <c r="L42" s="22"/>
      <c r="M42" s="165">
        <v>11</v>
      </c>
    </row>
    <row r="43" spans="1:13" ht="34.5">
      <c r="A43" s="164">
        <v>30</v>
      </c>
      <c r="B43" s="15" t="s">
        <v>92</v>
      </c>
      <c r="C43" s="228"/>
      <c r="D43" s="229"/>
      <c r="E43" s="228"/>
      <c r="F43" s="229"/>
      <c r="G43" s="228"/>
      <c r="H43" s="229"/>
      <c r="I43" s="228">
        <v>2</v>
      </c>
      <c r="J43" s="229"/>
      <c r="K43" s="132">
        <v>8</v>
      </c>
      <c r="L43" s="69"/>
      <c r="M43" s="165">
        <v>10</v>
      </c>
    </row>
    <row r="44" spans="1:13" ht="16.5" thickBot="1">
      <c r="A44" s="164">
        <v>31</v>
      </c>
      <c r="B44" s="27" t="s">
        <v>36</v>
      </c>
      <c r="C44" s="213"/>
      <c r="D44" s="214"/>
      <c r="E44" s="213"/>
      <c r="F44" s="214"/>
      <c r="G44" s="213" t="s">
        <v>91</v>
      </c>
      <c r="H44" s="214"/>
      <c r="I44" s="213" t="s">
        <v>91</v>
      </c>
      <c r="J44" s="214"/>
      <c r="K44" s="75"/>
      <c r="L44" s="74"/>
      <c r="M44" s="170">
        <f>SUM(C44:J44)+K44/2+L44/2</f>
        <v>0</v>
      </c>
    </row>
    <row r="45" spans="1:13" ht="17.25" thickBot="1" thickTop="1">
      <c r="A45" s="166"/>
      <c r="B45" s="38" t="s">
        <v>38</v>
      </c>
      <c r="C45" s="234">
        <f>SUM(C39:C44)</f>
        <v>2</v>
      </c>
      <c r="D45" s="235"/>
      <c r="E45" s="234">
        <f>SUM(E39:E44)</f>
        <v>7</v>
      </c>
      <c r="F45" s="235"/>
      <c r="G45" s="234">
        <f>SUM(G39:G44)</f>
        <v>5</v>
      </c>
      <c r="H45" s="235"/>
      <c r="I45" s="234">
        <f>SUM(I41:I44)</f>
        <v>10</v>
      </c>
      <c r="J45" s="235"/>
      <c r="K45" s="131">
        <v>8</v>
      </c>
      <c r="L45" s="131">
        <f>SUM(L40:L44)</f>
        <v>0</v>
      </c>
      <c r="M45" s="171">
        <v>28</v>
      </c>
    </row>
    <row r="46" spans="1:13" ht="17.25" thickBot="1" thickTop="1">
      <c r="A46" s="166"/>
      <c r="B46" s="129" t="s">
        <v>39</v>
      </c>
      <c r="C46" s="230">
        <f>C37+C45</f>
        <v>11</v>
      </c>
      <c r="D46" s="231"/>
      <c r="E46" s="230">
        <f>E37+E45</f>
        <v>13</v>
      </c>
      <c r="F46" s="231"/>
      <c r="G46" s="230">
        <v>12</v>
      </c>
      <c r="H46" s="231"/>
      <c r="I46" s="230">
        <f>I37+I45</f>
        <v>13</v>
      </c>
      <c r="J46" s="231"/>
      <c r="K46" s="128">
        <v>14</v>
      </c>
      <c r="L46" s="128">
        <v>0</v>
      </c>
      <c r="M46" s="185">
        <v>56</v>
      </c>
    </row>
    <row r="47" spans="1:13" ht="17.25" thickBot="1" thickTop="1">
      <c r="A47" s="173"/>
      <c r="B47" s="126" t="s">
        <v>40</v>
      </c>
      <c r="C47" s="236">
        <v>34</v>
      </c>
      <c r="D47" s="237"/>
      <c r="E47" s="236">
        <v>35</v>
      </c>
      <c r="F47" s="237"/>
      <c r="G47" s="236">
        <v>36</v>
      </c>
      <c r="H47" s="237"/>
      <c r="I47" s="236">
        <v>35</v>
      </c>
      <c r="J47" s="237"/>
      <c r="K47" s="182">
        <v>27</v>
      </c>
      <c r="L47" s="182">
        <v>27</v>
      </c>
      <c r="M47" s="174">
        <v>167</v>
      </c>
    </row>
    <row r="48" spans="1:13" ht="32.25" thickTop="1">
      <c r="A48" s="175"/>
      <c r="B48" s="124" t="s">
        <v>90</v>
      </c>
      <c r="C48" s="238"/>
      <c r="D48" s="239"/>
      <c r="E48" s="238">
        <v>1</v>
      </c>
      <c r="F48" s="239"/>
      <c r="G48" s="238">
        <v>1</v>
      </c>
      <c r="H48" s="239"/>
      <c r="I48" s="238">
        <v>2</v>
      </c>
      <c r="J48" s="239"/>
      <c r="K48" s="238"/>
      <c r="L48" s="239"/>
      <c r="M48" s="176">
        <v>4</v>
      </c>
    </row>
    <row r="49" spans="1:13" ht="15.75">
      <c r="A49" s="175"/>
      <c r="B49" s="122" t="s">
        <v>89</v>
      </c>
      <c r="C49" s="121"/>
      <c r="D49" s="120"/>
      <c r="E49" s="121"/>
      <c r="F49" s="120"/>
      <c r="G49" s="121"/>
      <c r="H49" s="120"/>
      <c r="I49" s="121"/>
      <c r="J49" s="120"/>
      <c r="K49" s="121"/>
      <c r="L49" s="120"/>
      <c r="M49" s="177">
        <v>171</v>
      </c>
    </row>
    <row r="50" spans="1:13" ht="15.75">
      <c r="A50" s="164">
        <v>32</v>
      </c>
      <c r="B50" s="15" t="s">
        <v>41</v>
      </c>
      <c r="C50" s="240">
        <v>2</v>
      </c>
      <c r="D50" s="241"/>
      <c r="E50" s="240">
        <v>2</v>
      </c>
      <c r="F50" s="241"/>
      <c r="G50" s="240">
        <v>2</v>
      </c>
      <c r="H50" s="241"/>
      <c r="I50" s="240">
        <v>2</v>
      </c>
      <c r="J50" s="241"/>
      <c r="K50" s="113">
        <v>2</v>
      </c>
      <c r="L50" s="118">
        <v>2</v>
      </c>
      <c r="M50" s="178">
        <v>10</v>
      </c>
    </row>
    <row r="51" spans="1:13" ht="15.75">
      <c r="A51" s="175">
        <v>33</v>
      </c>
      <c r="B51" s="27" t="s">
        <v>88</v>
      </c>
      <c r="C51" s="116"/>
      <c r="D51" s="115"/>
      <c r="E51" s="240">
        <v>3</v>
      </c>
      <c r="F51" s="241"/>
      <c r="G51" s="240">
        <v>3</v>
      </c>
      <c r="H51" s="241"/>
      <c r="I51" s="240">
        <v>2</v>
      </c>
      <c r="J51" s="241"/>
      <c r="K51" s="240">
        <v>2</v>
      </c>
      <c r="L51" s="241"/>
      <c r="M51" s="178">
        <v>10</v>
      </c>
    </row>
    <row r="52" spans="1:13" ht="16.5" thickBot="1">
      <c r="A52" s="179">
        <v>34</v>
      </c>
      <c r="B52" s="180" t="s">
        <v>42</v>
      </c>
      <c r="C52" s="244">
        <v>0.5</v>
      </c>
      <c r="D52" s="245"/>
      <c r="E52" s="244">
        <v>0.5</v>
      </c>
      <c r="F52" s="245"/>
      <c r="G52" s="244">
        <v>0.5</v>
      </c>
      <c r="H52" s="245"/>
      <c r="I52" s="244"/>
      <c r="J52" s="245"/>
      <c r="K52" s="244"/>
      <c r="L52" s="245"/>
      <c r="M52" s="181">
        <f>SUM(C52:L52)</f>
        <v>1.5</v>
      </c>
    </row>
    <row r="53" spans="1:10" ht="16.5" thickBot="1">
      <c r="A53" s="97"/>
      <c r="B53" s="100" t="s">
        <v>43</v>
      </c>
      <c r="C53" s="1"/>
      <c r="D53" s="1"/>
      <c r="E53" s="1"/>
      <c r="F53" s="1"/>
      <c r="G53" s="1"/>
      <c r="H53" s="1"/>
      <c r="I53" s="1"/>
      <c r="J53" s="1"/>
    </row>
    <row r="54" spans="1:10" ht="15.75" thickTop="1">
      <c r="A54" s="1"/>
      <c r="B54" s="216" t="s">
        <v>45</v>
      </c>
      <c r="C54" s="217"/>
      <c r="D54" s="217"/>
      <c r="E54" s="217"/>
      <c r="F54" s="217"/>
      <c r="G54" s="217"/>
      <c r="H54" s="217"/>
      <c r="I54" s="217"/>
      <c r="J54" s="217"/>
    </row>
    <row r="55" spans="1:2" ht="15">
      <c r="A55" s="101" t="s">
        <v>44</v>
      </c>
      <c r="B55" s="3" t="s">
        <v>87</v>
      </c>
    </row>
  </sheetData>
  <sheetProtection/>
  <mergeCells count="158">
    <mergeCell ref="B54:J54"/>
    <mergeCell ref="E51:F51"/>
    <mergeCell ref="G51:H51"/>
    <mergeCell ref="I51:J51"/>
    <mergeCell ref="K51:L51"/>
    <mergeCell ref="C52:D52"/>
    <mergeCell ref="E52:F52"/>
    <mergeCell ref="G52:H52"/>
    <mergeCell ref="I52:J52"/>
    <mergeCell ref="K52:L52"/>
    <mergeCell ref="C48:D48"/>
    <mergeCell ref="E48:F48"/>
    <mergeCell ref="G48:H48"/>
    <mergeCell ref="I48:J48"/>
    <mergeCell ref="K48:L48"/>
    <mergeCell ref="C50:D50"/>
    <mergeCell ref="E50:F50"/>
    <mergeCell ref="G50:H50"/>
    <mergeCell ref="I50:J50"/>
    <mergeCell ref="C46:D46"/>
    <mergeCell ref="E46:F46"/>
    <mergeCell ref="G46:H46"/>
    <mergeCell ref="I46:J46"/>
    <mergeCell ref="C47:D47"/>
    <mergeCell ref="E47:F47"/>
    <mergeCell ref="G47:H47"/>
    <mergeCell ref="I47:J47"/>
    <mergeCell ref="C44:D44"/>
    <mergeCell ref="E44:F44"/>
    <mergeCell ref="G44:H44"/>
    <mergeCell ref="I44:J44"/>
    <mergeCell ref="C45:D45"/>
    <mergeCell ref="E45:F45"/>
    <mergeCell ref="G45:H45"/>
    <mergeCell ref="I45:J45"/>
    <mergeCell ref="G41:H41"/>
    <mergeCell ref="C42:D42"/>
    <mergeCell ref="E42:F42"/>
    <mergeCell ref="G42:H42"/>
    <mergeCell ref="I42:J42"/>
    <mergeCell ref="C43:D43"/>
    <mergeCell ref="E43:F43"/>
    <mergeCell ref="G43:H43"/>
    <mergeCell ref="I43:J43"/>
    <mergeCell ref="C39:D39"/>
    <mergeCell ref="E39:F39"/>
    <mergeCell ref="C40:D40"/>
    <mergeCell ref="E40:F40"/>
    <mergeCell ref="C41:D41"/>
    <mergeCell ref="E41:F41"/>
    <mergeCell ref="E36:F36"/>
    <mergeCell ref="G36:H36"/>
    <mergeCell ref="I36:J36"/>
    <mergeCell ref="C37:D37"/>
    <mergeCell ref="E37:F37"/>
    <mergeCell ref="G37:H37"/>
    <mergeCell ref="I37:J37"/>
    <mergeCell ref="C34:D34"/>
    <mergeCell ref="E34:F34"/>
    <mergeCell ref="I34:J34"/>
    <mergeCell ref="C35:D35"/>
    <mergeCell ref="E35:F35"/>
    <mergeCell ref="I35:J35"/>
    <mergeCell ref="C32:D32"/>
    <mergeCell ref="E32:F32"/>
    <mergeCell ref="G32:H32"/>
    <mergeCell ref="I32:J32"/>
    <mergeCell ref="C33:D33"/>
    <mergeCell ref="E33:F33"/>
    <mergeCell ref="G33:H33"/>
    <mergeCell ref="I33:J33"/>
    <mergeCell ref="C29:D29"/>
    <mergeCell ref="E29:F29"/>
    <mergeCell ref="C30:D30"/>
    <mergeCell ref="E30:F30"/>
    <mergeCell ref="G30:H30"/>
    <mergeCell ref="C31:D31"/>
    <mergeCell ref="E31:F31"/>
    <mergeCell ref="G31:H31"/>
    <mergeCell ref="C25:D25"/>
    <mergeCell ref="E25:F25"/>
    <mergeCell ref="G25:H25"/>
    <mergeCell ref="I25:J25"/>
    <mergeCell ref="C27:D27"/>
    <mergeCell ref="E27:F27"/>
    <mergeCell ref="G27:H27"/>
    <mergeCell ref="I27:J27"/>
    <mergeCell ref="I22:J22"/>
    <mergeCell ref="C23:D23"/>
    <mergeCell ref="E23:F23"/>
    <mergeCell ref="C24:D24"/>
    <mergeCell ref="E24:F24"/>
    <mergeCell ref="G24:H24"/>
    <mergeCell ref="I24:J24"/>
    <mergeCell ref="C21:D21"/>
    <mergeCell ref="E21:F21"/>
    <mergeCell ref="G21:H21"/>
    <mergeCell ref="C22:D22"/>
    <mergeCell ref="E22:F22"/>
    <mergeCell ref="G22:H22"/>
    <mergeCell ref="C19:D19"/>
    <mergeCell ref="E19:F19"/>
    <mergeCell ref="G19:H19"/>
    <mergeCell ref="I19:J19"/>
    <mergeCell ref="C20:D20"/>
    <mergeCell ref="E20:F20"/>
    <mergeCell ref="G20:H20"/>
    <mergeCell ref="I20:J20"/>
    <mergeCell ref="I16:J16"/>
    <mergeCell ref="C17:D17"/>
    <mergeCell ref="E17:F17"/>
    <mergeCell ref="G17:H17"/>
    <mergeCell ref="I17:J17"/>
    <mergeCell ref="C18:D18"/>
    <mergeCell ref="E18:F18"/>
    <mergeCell ref="G18:H18"/>
    <mergeCell ref="I18:J18"/>
    <mergeCell ref="C15:D15"/>
    <mergeCell ref="E15:F15"/>
    <mergeCell ref="G15:H15"/>
    <mergeCell ref="C16:D16"/>
    <mergeCell ref="E16:F16"/>
    <mergeCell ref="G16:H16"/>
    <mergeCell ref="C13:D13"/>
    <mergeCell ref="E13:F13"/>
    <mergeCell ref="G13:H13"/>
    <mergeCell ref="I13:J13"/>
    <mergeCell ref="C14:D14"/>
    <mergeCell ref="E14:F14"/>
    <mergeCell ref="I14:J14"/>
    <mergeCell ref="C11:D11"/>
    <mergeCell ref="E11:F11"/>
    <mergeCell ref="G11:H11"/>
    <mergeCell ref="I11:J11"/>
    <mergeCell ref="C12:D12"/>
    <mergeCell ref="E12:F12"/>
    <mergeCell ref="C9:D9"/>
    <mergeCell ref="E9:F9"/>
    <mergeCell ref="G9:H9"/>
    <mergeCell ref="I9:J9"/>
    <mergeCell ref="C10:D10"/>
    <mergeCell ref="E10:F10"/>
    <mergeCell ref="G10:H10"/>
    <mergeCell ref="I10:J10"/>
    <mergeCell ref="A6:A7"/>
    <mergeCell ref="B6:B7"/>
    <mergeCell ref="C6:L6"/>
    <mergeCell ref="C7:D7"/>
    <mergeCell ref="E7:F7"/>
    <mergeCell ref="G7:H7"/>
    <mergeCell ref="I7:J7"/>
    <mergeCell ref="K7:L7"/>
    <mergeCell ref="B1:J1"/>
    <mergeCell ref="B2:I2"/>
    <mergeCell ref="J2:L2"/>
    <mergeCell ref="B3:I3"/>
    <mergeCell ref="J3:L3"/>
    <mergeCell ref="C5:J5"/>
  </mergeCells>
  <conditionalFormatting sqref="E47:E49 G47:G49 I47:I49 C47:C49 K47:L49">
    <cfRule type="cellIs" priority="1" dxfId="1" operator="equal" stopIfTrue="1">
      <formula>#REF!</formula>
    </cfRule>
    <cfRule type="cellIs" priority="2" dxfId="0" operator="notEqual" stopIfTrue="1">
      <formula>#REF!</formula>
    </cfRule>
  </conditionalFormatting>
  <printOptions gridLines="1" headings="1"/>
  <pageMargins left="0.7086614173228347" right="0.4330708661417323" top="0.7480314960629921" bottom="0.7480314960629921" header="0.31496062992125984" footer="0.31496062992125984"/>
  <pageSetup horizontalDpi="300" verticalDpi="3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</dc:creator>
  <cp:keywords/>
  <dc:description/>
  <cp:lastModifiedBy>cieslak.katarzyna</cp:lastModifiedBy>
  <cp:lastPrinted>2020-05-26T11:23:42Z</cp:lastPrinted>
  <dcterms:created xsi:type="dcterms:W3CDTF">2013-07-16T08:23:31Z</dcterms:created>
  <dcterms:modified xsi:type="dcterms:W3CDTF">2021-02-10T07:32:13Z</dcterms:modified>
  <cp:category/>
  <cp:version/>
  <cp:contentType/>
  <cp:contentStatus/>
</cp:coreProperties>
</file>